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Офис\Desktop\Termosferapics\tis\"/>
    </mc:Choice>
  </mc:AlternateContent>
  <workbookProtection workbookAlgorithmName="SHA-512" workbookHashValue="Og1MCppRP4yQcL8lnVyHjqGJbRD/sVYVW3yZ0/vFAJk+bMJVK3uvsC1yddfq/eg0GAknYWy2ij7EcFujPW8nrA==" workbookSaltValue="cfi9W21kGCafqmM3VpW1Yg==" workbookSpinCount="100000" lockStructure="1"/>
  <bookViews>
    <workbookView xWindow="0" yWindow="0" windowWidth="19200" windowHeight="11505" tabRatio="863" firstSheet="2" activeTab="8"/>
  </bookViews>
  <sheets>
    <sheet name="Установка скидки" sheetId="13" r:id="rId1"/>
    <sheet name="МЕДЬ" sheetId="45" r:id="rId2"/>
    <sheet name="Адаптеры" sheetId="42" r:id="rId3"/>
    <sheet name="Переходы" sheetId="39" r:id="rId4"/>
    <sheet name="Баки" sheetId="46" r:id="rId5"/>
    <sheet name="Комплектующие и хомуты" sheetId="44" r:id="rId6"/>
    <sheet name="Стеновые крепления" sheetId="43" r:id="rId7"/>
    <sheet name="Феррит Моно (430)" sheetId="36" r:id="rId8"/>
    <sheet name="Феррит Термо (430)" sheetId="37" r:id="rId9"/>
    <sheet name="СТАНДАРТ 30 (444)" sheetId="38" r:id="rId10"/>
    <sheet name="СТАНДАРТ 50 (304)" sheetId="40" r:id="rId11"/>
    <sheet name="ПРОМО 30 (316)" sheetId="34" r:id="rId12"/>
    <sheet name="ПРОМО 50 (316)" sheetId="35" r:id="rId13"/>
    <sheet name="ЭНЕРГО (310)" sheetId="41" r:id="rId14"/>
    <sheet name="Стандарт овал (304)" sheetId="12" r:id="rId15"/>
    <sheet name="Кровельный уплотнитель" sheetId="47" r:id="rId16"/>
  </sheets>
  <definedNames>
    <definedName name="_xlnm._FilterDatabase" localSheetId="11" hidden="1">'ПРОМО 30 (316)'!$A$31:$G$44</definedName>
    <definedName name="_xlnm._FilterDatabase" localSheetId="12" hidden="1">'ПРОМО 50 (316)'!$A$30:$G$44</definedName>
    <definedName name="_xlnm._FilterDatabase" localSheetId="13" hidden="1">'ЭНЕРГО (310)'!$A$31:$G$44</definedName>
    <definedName name="_xlnm.Print_Titles" localSheetId="5">'Комплектующие и хомуты'!$1:$8</definedName>
    <definedName name="_xlnm.Print_Titles" localSheetId="6">'Стеновые крепления'!$1:$8</definedName>
    <definedName name="_xlnm.Print_Area" localSheetId="2">Адаптеры!$A$1:$BA$43</definedName>
    <definedName name="_xlnm.Print_Area" localSheetId="4">Баки!$E$1:$F$47</definedName>
    <definedName name="_xlnm.Print_Area" localSheetId="5">'Комплектующие и хомуты'!$AB$1:$AZ$48</definedName>
    <definedName name="_xlnm.Print_Area" localSheetId="15">'Кровельный уплотнитель'!$J$1:$Q$26</definedName>
    <definedName name="_xlnm.Print_Area" localSheetId="3">Переходы!$A$1:$AY$58</definedName>
    <definedName name="_xlnm.Print_Area" localSheetId="11">'ПРОМО 30 (316)'!$O$2:$R$61</definedName>
    <definedName name="_xlnm.Print_Area" localSheetId="12">'ПРОМО 50 (316)'!$J$2:$M$60</definedName>
    <definedName name="_xlnm.Print_Area" localSheetId="9">'СТАНДАРТ 30 (444)'!$A$1:$Q$56</definedName>
    <definedName name="_xlnm.Print_Area" localSheetId="10">'СТАНДАРТ 50 (304)'!$A$1:$S$71</definedName>
    <definedName name="_xlnm.Print_Area" localSheetId="14">'Стандарт овал (304)'!$E$1:$L$29</definedName>
    <definedName name="_xlnm.Print_Area" localSheetId="6">'Стеновые крепления'!$AB$1:$AZ$44</definedName>
    <definedName name="_xlnm.Print_Area" localSheetId="7">'Феррит Моно (430)'!$S$2:$AG$59</definedName>
    <definedName name="_xlnm.Print_Area" localSheetId="8">'Феррит Термо (430)'!$R$2:$AF$64</definedName>
    <definedName name="_xlnm.Print_Area" localSheetId="13">'ЭНЕРГО (310)'!$I$2:$L$60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46" l="1"/>
  <c r="L15" i="38"/>
  <c r="L16" i="38"/>
  <c r="L17" i="38"/>
  <c r="L18" i="38"/>
  <c r="L19" i="38"/>
  <c r="L20" i="38"/>
  <c r="L21" i="38"/>
  <c r="L22" i="38"/>
  <c r="L23" i="38"/>
  <c r="L24" i="38"/>
  <c r="L25" i="38"/>
  <c r="L26" i="38"/>
  <c r="AW21" i="43"/>
  <c r="AX21" i="43"/>
  <c r="AS21" i="43"/>
  <c r="AE21" i="43"/>
  <c r="AN20" i="43"/>
  <c r="AO20" i="43"/>
  <c r="AP20" i="43"/>
  <c r="AI20" i="43"/>
  <c r="AJ20" i="43"/>
  <c r="E12" i="46"/>
  <c r="AB29" i="44"/>
  <c r="AB23" i="44"/>
  <c r="E11" i="46"/>
  <c r="E10" i="46"/>
  <c r="K1" i="47"/>
  <c r="N8" i="47" s="1"/>
  <c r="E26" i="46"/>
  <c r="M11" i="47" l="1"/>
  <c r="M10" i="47"/>
  <c r="L9" i="47"/>
  <c r="L8" i="47"/>
  <c r="L11" i="47"/>
  <c r="P9" i="47"/>
  <c r="P8" i="47"/>
  <c r="P11" i="47"/>
  <c r="O10" i="47"/>
  <c r="O9" i="47"/>
  <c r="O8" i="47"/>
  <c r="N11" i="47"/>
  <c r="N10" i="47"/>
  <c r="N9" i="47"/>
  <c r="M8" i="47"/>
  <c r="O11" i="47"/>
  <c r="P10" i="47"/>
  <c r="L10" i="47"/>
  <c r="M9" i="47"/>
  <c r="F1" i="46"/>
  <c r="F12" i="46" s="1"/>
  <c r="E33" i="46"/>
  <c r="E32" i="46"/>
  <c r="E31" i="46"/>
  <c r="E30" i="46"/>
  <c r="E29" i="46"/>
  <c r="E28" i="46"/>
  <c r="E27" i="46"/>
  <c r="E25" i="46"/>
  <c r="E24" i="46"/>
  <c r="E23" i="46"/>
  <c r="E22" i="46"/>
  <c r="E20" i="46"/>
  <c r="E19" i="46"/>
  <c r="E18" i="46"/>
  <c r="E17" i="46"/>
  <c r="E13" i="46"/>
  <c r="E9" i="46"/>
  <c r="E8" i="46"/>
  <c r="F10" i="46" l="1"/>
  <c r="F11" i="46"/>
  <c r="F33" i="46"/>
  <c r="F26" i="46"/>
  <c r="F9" i="46"/>
  <c r="F13" i="46"/>
  <c r="F18" i="46"/>
  <c r="F20" i="46"/>
  <c r="F23" i="46"/>
  <c r="F25" i="46"/>
  <c r="F28" i="46"/>
  <c r="F30" i="46"/>
  <c r="F32" i="46"/>
  <c r="F8" i="46"/>
  <c r="F17" i="46"/>
  <c r="F19" i="46"/>
  <c r="F22" i="46"/>
  <c r="F24" i="46"/>
  <c r="F27" i="46"/>
  <c r="F29" i="46"/>
  <c r="F31" i="46"/>
  <c r="AB31" i="44" l="1"/>
  <c r="AB30" i="44"/>
  <c r="AB28" i="44"/>
  <c r="AB27" i="44"/>
  <c r="AB26" i="44"/>
  <c r="AB25" i="44"/>
  <c r="AB24" i="44"/>
  <c r="AB22" i="44"/>
  <c r="AB21" i="44"/>
  <c r="AB20" i="44"/>
  <c r="AB19" i="44"/>
  <c r="AB18" i="44"/>
  <c r="AB17" i="44"/>
  <c r="AB16" i="44"/>
  <c r="AB15" i="44"/>
  <c r="AB14" i="44"/>
  <c r="AB13" i="44"/>
  <c r="AB12" i="44"/>
  <c r="AB11" i="44"/>
  <c r="F1" i="45" l="1"/>
  <c r="AC1" i="43"/>
  <c r="AC1" i="44"/>
  <c r="AC29" i="44" s="1"/>
  <c r="F1" i="12"/>
  <c r="F13" i="12" s="1"/>
  <c r="AH1" i="42"/>
  <c r="J1" i="41"/>
  <c r="K26" i="41" s="1"/>
  <c r="N1" i="40"/>
  <c r="AF1" i="39"/>
  <c r="AZ25" i="39" s="1"/>
  <c r="L1" i="38"/>
  <c r="S1" i="37"/>
  <c r="Y37" i="37" s="1"/>
  <c r="T1" i="36"/>
  <c r="K1" i="35"/>
  <c r="L37" i="35" s="1"/>
  <c r="P1" i="34"/>
  <c r="N30" i="40" l="1"/>
  <c r="R30" i="40"/>
  <c r="O30" i="40"/>
  <c r="P30" i="40"/>
  <c r="T30" i="40"/>
  <c r="Q30" i="40"/>
  <c r="S30" i="40"/>
  <c r="F13" i="45"/>
  <c r="AC27" i="43"/>
  <c r="AC26" i="43"/>
  <c r="AF11" i="39"/>
  <c r="AF12" i="39"/>
  <c r="AL25" i="39"/>
  <c r="AF13" i="39"/>
  <c r="AF14" i="39"/>
  <c r="X24" i="36"/>
  <c r="AE38" i="36"/>
  <c r="AA38" i="36"/>
  <c r="W38" i="36"/>
  <c r="AG38" i="36"/>
  <c r="AC38" i="36"/>
  <c r="Y38" i="36"/>
  <c r="U38" i="36"/>
  <c r="AF38" i="36"/>
  <c r="AB38" i="36"/>
  <c r="X38" i="36"/>
  <c r="T38" i="36"/>
  <c r="AD38" i="36"/>
  <c r="Z38" i="36"/>
  <c r="V38" i="36"/>
  <c r="AZ23" i="44"/>
  <c r="AV23" i="44"/>
  <c r="AR23" i="44"/>
  <c r="AN23" i="44"/>
  <c r="AJ23" i="44"/>
  <c r="AF23" i="44"/>
  <c r="AX23" i="44"/>
  <c r="AT23" i="44"/>
  <c r="AP23" i="44"/>
  <c r="AL23" i="44"/>
  <c r="AH23" i="44"/>
  <c r="AD23" i="44"/>
  <c r="AW23" i="44"/>
  <c r="AS23" i="44"/>
  <c r="AO23" i="44"/>
  <c r="AK23" i="44"/>
  <c r="AG23" i="44"/>
  <c r="AC23" i="44"/>
  <c r="AY23" i="44"/>
  <c r="AU23" i="44"/>
  <c r="AQ23" i="44"/>
  <c r="AM23" i="44"/>
  <c r="AI23" i="44"/>
  <c r="AE23" i="44"/>
  <c r="AI16" i="44"/>
  <c r="AI21" i="44"/>
  <c r="AJ21" i="44"/>
  <c r="AG21" i="44"/>
  <c r="AK21" i="44"/>
  <c r="AH21" i="44"/>
  <c r="AE25" i="36"/>
  <c r="M12" i="35"/>
  <c r="M37" i="35"/>
  <c r="AG40" i="39"/>
  <c r="AF40" i="39"/>
  <c r="AH40" i="39"/>
  <c r="M32" i="35"/>
  <c r="Q20" i="40"/>
  <c r="R50" i="40"/>
  <c r="P50" i="40"/>
  <c r="T44" i="40"/>
  <c r="O26" i="40"/>
  <c r="Q40" i="40"/>
  <c r="P40" i="40"/>
  <c r="Q48" i="40"/>
  <c r="P48" i="40"/>
  <c r="T31" i="37"/>
  <c r="AC25" i="37"/>
  <c r="AJ25" i="43"/>
  <c r="M19" i="35"/>
  <c r="AE32" i="36"/>
  <c r="P12" i="34"/>
  <c r="T12" i="34"/>
  <c r="X12" i="34"/>
  <c r="S13" i="34"/>
  <c r="W13" i="34"/>
  <c r="R14" i="34"/>
  <c r="V14" i="34"/>
  <c r="Q15" i="34"/>
  <c r="U15" i="34"/>
  <c r="P16" i="34"/>
  <c r="T16" i="34"/>
  <c r="X16" i="34"/>
  <c r="S17" i="34"/>
  <c r="W17" i="34"/>
  <c r="R18" i="34"/>
  <c r="V18" i="34"/>
  <c r="Q19" i="34"/>
  <c r="U19" i="34"/>
  <c r="P20" i="34"/>
  <c r="T20" i="34"/>
  <c r="X20" i="34"/>
  <c r="S21" i="34"/>
  <c r="W21" i="34"/>
  <c r="R22" i="34"/>
  <c r="V22" i="34"/>
  <c r="Q23" i="34"/>
  <c r="U23" i="34"/>
  <c r="P24" i="34"/>
  <c r="T24" i="34"/>
  <c r="X24" i="34"/>
  <c r="S25" i="34"/>
  <c r="W25" i="34"/>
  <c r="R26" i="34"/>
  <c r="V26" i="34"/>
  <c r="Q32" i="34"/>
  <c r="U32" i="34"/>
  <c r="P33" i="34"/>
  <c r="T33" i="34"/>
  <c r="X33" i="34"/>
  <c r="S34" i="34"/>
  <c r="W34" i="34"/>
  <c r="R35" i="34"/>
  <c r="V35" i="34"/>
  <c r="P36" i="34"/>
  <c r="T36" i="34"/>
  <c r="X36" i="34"/>
  <c r="S37" i="34"/>
  <c r="W37" i="34"/>
  <c r="R38" i="34"/>
  <c r="V38" i="34"/>
  <c r="Q39" i="34"/>
  <c r="U39" i="34"/>
  <c r="P40" i="34"/>
  <c r="T40" i="34"/>
  <c r="X40" i="34"/>
  <c r="S41" i="34"/>
  <c r="W41" i="34"/>
  <c r="R42" i="34"/>
  <c r="V42" i="34"/>
  <c r="Q43" i="34"/>
  <c r="U43" i="34"/>
  <c r="P44" i="34"/>
  <c r="T44" i="34"/>
  <c r="X44" i="34"/>
  <c r="S45" i="34"/>
  <c r="W45" i="34"/>
  <c r="Q12" i="34"/>
  <c r="U12" i="34"/>
  <c r="P13" i="34"/>
  <c r="T13" i="34"/>
  <c r="X13" i="34"/>
  <c r="S14" i="34"/>
  <c r="W14" i="34"/>
  <c r="R15" i="34"/>
  <c r="V15" i="34"/>
  <c r="Q16" i="34"/>
  <c r="U16" i="34"/>
  <c r="P17" i="34"/>
  <c r="T17" i="34"/>
  <c r="X17" i="34"/>
  <c r="S18" i="34"/>
  <c r="W18" i="34"/>
  <c r="V12" i="34"/>
  <c r="U13" i="34"/>
  <c r="T14" i="34"/>
  <c r="S15" i="34"/>
  <c r="R16" i="34"/>
  <c r="Q17" i="34"/>
  <c r="P18" i="34"/>
  <c r="X18" i="34"/>
  <c r="T19" i="34"/>
  <c r="Q20" i="34"/>
  <c r="V20" i="34"/>
  <c r="R21" i="34"/>
  <c r="X21" i="34"/>
  <c r="T22" i="34"/>
  <c r="P23" i="34"/>
  <c r="V23" i="34"/>
  <c r="R24" i="34"/>
  <c r="W24" i="34"/>
  <c r="T25" i="34"/>
  <c r="P26" i="34"/>
  <c r="U26" i="34"/>
  <c r="R32" i="34"/>
  <c r="W32" i="34"/>
  <c r="S33" i="34"/>
  <c r="P34" i="34"/>
  <c r="U34" i="34"/>
  <c r="Q35" i="34"/>
  <c r="W35" i="34"/>
  <c r="U36" i="34"/>
  <c r="Q37" i="34"/>
  <c r="V37" i="34"/>
  <c r="S38" i="34"/>
  <c r="X38" i="34"/>
  <c r="T39" i="34"/>
  <c r="Q40" i="34"/>
  <c r="V40" i="34"/>
  <c r="R41" i="34"/>
  <c r="X41" i="34"/>
  <c r="T42" i="34"/>
  <c r="P43" i="34"/>
  <c r="V43" i="34"/>
  <c r="R44" i="34"/>
  <c r="W44" i="34"/>
  <c r="T45" i="34"/>
  <c r="W12" i="34"/>
  <c r="V13" i="34"/>
  <c r="U14" i="34"/>
  <c r="T15" i="34"/>
  <c r="S16" i="34"/>
  <c r="R17" i="34"/>
  <c r="Q18" i="34"/>
  <c r="P19" i="34"/>
  <c r="R20" i="34"/>
  <c r="W20" i="34"/>
  <c r="T21" i="34"/>
  <c r="P22" i="34"/>
  <c r="U22" i="34"/>
  <c r="R23" i="34"/>
  <c r="W23" i="34"/>
  <c r="S24" i="34"/>
  <c r="P25" i="34"/>
  <c r="U25" i="34"/>
  <c r="Q26" i="34"/>
  <c r="S32" i="34"/>
  <c r="X32" i="34"/>
  <c r="U33" i="34"/>
  <c r="Q34" i="34"/>
  <c r="S35" i="34"/>
  <c r="V36" i="34"/>
  <c r="R37" i="34"/>
  <c r="T38" i="34"/>
  <c r="V39" i="34"/>
  <c r="R40" i="34"/>
  <c r="T41" i="34"/>
  <c r="U42" i="34"/>
  <c r="W43" i="34"/>
  <c r="S44" i="34"/>
  <c r="U45" i="34"/>
  <c r="S12" i="34"/>
  <c r="V19" i="34"/>
  <c r="W26" i="34"/>
  <c r="V34" i="34"/>
  <c r="X35" i="34"/>
  <c r="Q36" i="34"/>
  <c r="X37" i="34"/>
  <c r="P39" i="34"/>
  <c r="W40" i="34"/>
  <c r="P42" i="34"/>
  <c r="R43" i="34"/>
  <c r="P45" i="34"/>
  <c r="R12" i="34"/>
  <c r="Q13" i="34"/>
  <c r="P14" i="34"/>
  <c r="X14" i="34"/>
  <c r="W15" i="34"/>
  <c r="V16" i="34"/>
  <c r="U17" i="34"/>
  <c r="T18" i="34"/>
  <c r="R19" i="34"/>
  <c r="W19" i="34"/>
  <c r="S20" i="34"/>
  <c r="P21" i="34"/>
  <c r="U21" i="34"/>
  <c r="Q22" i="34"/>
  <c r="W22" i="34"/>
  <c r="S23" i="34"/>
  <c r="X23" i="34"/>
  <c r="U24" i="34"/>
  <c r="Q25" i="34"/>
  <c r="V25" i="34"/>
  <c r="S26" i="34"/>
  <c r="X26" i="34"/>
  <c r="T32" i="34"/>
  <c r="Q33" i="34"/>
  <c r="V33" i="34"/>
  <c r="R34" i="34"/>
  <c r="X34" i="34"/>
  <c r="T35" i="34"/>
  <c r="R36" i="34"/>
  <c r="W36" i="34"/>
  <c r="T37" i="34"/>
  <c r="P38" i="34"/>
  <c r="U38" i="34"/>
  <c r="R39" i="34"/>
  <c r="W39" i="34"/>
  <c r="S40" i="34"/>
  <c r="P41" i="34"/>
  <c r="U41" i="34"/>
  <c r="Q42" i="34"/>
  <c r="W42" i="34"/>
  <c r="S43" i="34"/>
  <c r="X43" i="34"/>
  <c r="U44" i="34"/>
  <c r="Q45" i="34"/>
  <c r="V45" i="34"/>
  <c r="Q14" i="34"/>
  <c r="V17" i="34"/>
  <c r="U20" i="34"/>
  <c r="X22" i="34"/>
  <c r="R25" i="34"/>
  <c r="V32" i="34"/>
  <c r="P35" i="34"/>
  <c r="S36" i="34"/>
  <c r="W38" i="34"/>
  <c r="Q41" i="34"/>
  <c r="T43" i="34"/>
  <c r="X45" i="34"/>
  <c r="P15" i="34"/>
  <c r="U18" i="34"/>
  <c r="Q21" i="34"/>
  <c r="T23" i="34"/>
  <c r="X25" i="34"/>
  <c r="R33" i="34"/>
  <c r="U35" i="34"/>
  <c r="P37" i="34"/>
  <c r="S39" i="34"/>
  <c r="V41" i="34"/>
  <c r="Q44" i="34"/>
  <c r="X15" i="34"/>
  <c r="S19" i="34"/>
  <c r="V21" i="34"/>
  <c r="Q24" i="34"/>
  <c r="T26" i="34"/>
  <c r="W33" i="34"/>
  <c r="U37" i="34"/>
  <c r="X39" i="34"/>
  <c r="S42" i="34"/>
  <c r="V44" i="34"/>
  <c r="R13" i="34"/>
  <c r="W16" i="34"/>
  <c r="X19" i="34"/>
  <c r="S22" i="34"/>
  <c r="V24" i="34"/>
  <c r="P32" i="34"/>
  <c r="T34" i="34"/>
  <c r="Q38" i="34"/>
  <c r="U40" i="34"/>
  <c r="X42" i="34"/>
  <c r="R45" i="34"/>
  <c r="P41" i="38"/>
  <c r="M21" i="38"/>
  <c r="AG39" i="39"/>
  <c r="AF38" i="39"/>
  <c r="AF39" i="39"/>
  <c r="AH37" i="39"/>
  <c r="AH38" i="39"/>
  <c r="AG37" i="39"/>
  <c r="AH39" i="39"/>
  <c r="AG38" i="39"/>
  <c r="AF37" i="39"/>
  <c r="Z22" i="37"/>
  <c r="M40" i="35"/>
  <c r="AW19" i="44"/>
  <c r="Z41" i="37"/>
  <c r="AE36" i="36"/>
  <c r="W39" i="36"/>
  <c r="AA43" i="37"/>
  <c r="T24" i="37"/>
  <c r="W24" i="36"/>
  <c r="V14" i="37"/>
  <c r="AD16" i="36"/>
  <c r="X16" i="36"/>
  <c r="Y21" i="36"/>
  <c r="AW24" i="44"/>
  <c r="K41" i="35"/>
  <c r="L39" i="35"/>
  <c r="L17" i="35"/>
  <c r="K15" i="35"/>
  <c r="X34" i="37"/>
  <c r="U26" i="37"/>
  <c r="K40" i="35"/>
  <c r="L25" i="35"/>
  <c r="L43" i="35"/>
  <c r="M42" i="35"/>
  <c r="AC26" i="36"/>
  <c r="AA29" i="36"/>
  <c r="Z32" i="36"/>
  <c r="Z27" i="36"/>
  <c r="W34" i="36"/>
  <c r="M14" i="38"/>
  <c r="L21" i="35"/>
  <c r="M38" i="35"/>
  <c r="K14" i="35"/>
  <c r="M24" i="35"/>
  <c r="M34" i="35"/>
  <c r="AA20" i="36"/>
  <c r="AD37" i="36"/>
  <c r="L13" i="35"/>
  <c r="AC40" i="36"/>
  <c r="Y33" i="36"/>
  <c r="AB24" i="36"/>
  <c r="AE34" i="36"/>
  <c r="U35" i="36"/>
  <c r="Y18" i="36"/>
  <c r="T37" i="36"/>
  <c r="AF32" i="36"/>
  <c r="X15" i="36"/>
  <c r="W36" i="36"/>
  <c r="AB15" i="36"/>
  <c r="Q21" i="40"/>
  <c r="AA18" i="36"/>
  <c r="AC28" i="36"/>
  <c r="AF41" i="36"/>
  <c r="AF26" i="36"/>
  <c r="AD14" i="36"/>
  <c r="AA32" i="36"/>
  <c r="Z30" i="36"/>
  <c r="T23" i="36"/>
  <c r="AF17" i="36"/>
  <c r="AE25" i="44"/>
  <c r="Y41" i="37"/>
  <c r="AA15" i="37"/>
  <c r="V42" i="37"/>
  <c r="S17" i="37"/>
  <c r="W39" i="37"/>
  <c r="AA28" i="37"/>
  <c r="Y17" i="37"/>
  <c r="X29" i="37"/>
  <c r="U38" i="37"/>
  <c r="S43" i="37"/>
  <c r="AA11" i="37"/>
  <c r="AA22" i="36"/>
  <c r="AC30" i="36"/>
  <c r="AF39" i="36"/>
  <c r="Y32" i="36"/>
  <c r="W21" i="36"/>
  <c r="W13" i="36"/>
  <c r="AD26" i="36"/>
  <c r="AA34" i="37"/>
  <c r="AG22" i="36"/>
  <c r="AG21" i="36"/>
  <c r="U15" i="36"/>
  <c r="Y35" i="36"/>
  <c r="L25" i="41"/>
  <c r="AR24" i="44"/>
  <c r="AC26" i="44"/>
  <c r="Y31" i="37"/>
  <c r="X25" i="37"/>
  <c r="T17" i="37"/>
  <c r="Z36" i="37"/>
  <c r="Y26" i="37"/>
  <c r="AA19" i="37"/>
  <c r="U35" i="37"/>
  <c r="U31" i="37"/>
  <c r="V34" i="37"/>
  <c r="AF25" i="44"/>
  <c r="AF22" i="44"/>
  <c r="U20" i="36"/>
  <c r="U24" i="36"/>
  <c r="W28" i="36"/>
  <c r="W32" i="36"/>
  <c r="X36" i="36"/>
  <c r="Y41" i="36"/>
  <c r="AC35" i="36"/>
  <c r="X30" i="36"/>
  <c r="AF24" i="36"/>
  <c r="U19" i="36"/>
  <c r="V15" i="36"/>
  <c r="U11" i="36"/>
  <c r="AB33" i="36"/>
  <c r="T32" i="36"/>
  <c r="AF34" i="36"/>
  <c r="AE23" i="36"/>
  <c r="AD11" i="36"/>
  <c r="AE27" i="36"/>
  <c r="T13" i="36"/>
  <c r="AG25" i="36"/>
  <c r="T30" i="36"/>
  <c r="AD41" i="36"/>
  <c r="O56" i="40"/>
  <c r="K17" i="41"/>
  <c r="AG17" i="36"/>
  <c r="U22" i="36"/>
  <c r="U26" i="36"/>
  <c r="W30" i="36"/>
  <c r="X34" i="36"/>
  <c r="X39" i="36"/>
  <c r="AA39" i="36"/>
  <c r="AG32" i="36"/>
  <c r="AA27" i="36"/>
  <c r="AE21" i="36"/>
  <c r="AC16" i="36"/>
  <c r="AB13" i="36"/>
  <c r="V39" i="36"/>
  <c r="AF27" i="36"/>
  <c r="AB36" i="36"/>
  <c r="AE41" i="36"/>
  <c r="Y28" i="36"/>
  <c r="Y19" i="36"/>
  <c r="AF37" i="36"/>
  <c r="M36" i="35"/>
  <c r="U32" i="36"/>
  <c r="Z18" i="36"/>
  <c r="X29" i="36"/>
  <c r="AB41" i="36"/>
  <c r="Z24" i="36"/>
  <c r="K33" i="41"/>
  <c r="AR11" i="44"/>
  <c r="M33" i="35"/>
  <c r="M31" i="35"/>
  <c r="K33" i="35"/>
  <c r="M16" i="35"/>
  <c r="L15" i="35"/>
  <c r="K23" i="35"/>
  <c r="K39" i="35"/>
  <c r="K38" i="35"/>
  <c r="K31" i="35"/>
  <c r="L40" i="35"/>
  <c r="L18" i="35"/>
  <c r="K43" i="35"/>
  <c r="K24" i="35"/>
  <c r="M44" i="35"/>
  <c r="K20" i="35"/>
  <c r="K25" i="35"/>
  <c r="K21" i="35"/>
  <c r="M22" i="35"/>
  <c r="K35" i="35"/>
  <c r="L34" i="35"/>
  <c r="Y27" i="36"/>
  <c r="AE12" i="36"/>
  <c r="AA12" i="36"/>
  <c r="W12" i="36"/>
  <c r="AD12" i="36"/>
  <c r="Z12" i="36"/>
  <c r="V12" i="36"/>
  <c r="AG12" i="36"/>
  <c r="AC12" i="36"/>
  <c r="Y12" i="36"/>
  <c r="U12" i="36"/>
  <c r="AF12" i="36"/>
  <c r="AB12" i="36"/>
  <c r="X12" i="36"/>
  <c r="T12" i="36"/>
  <c r="O21" i="38"/>
  <c r="P55" i="40"/>
  <c r="N44" i="40"/>
  <c r="L32" i="35"/>
  <c r="M21" i="35"/>
  <c r="L19" i="35"/>
  <c r="M20" i="35"/>
  <c r="K22" i="35"/>
  <c r="L24" i="35"/>
  <c r="K37" i="35"/>
  <c r="K17" i="35"/>
  <c r="M41" i="35"/>
  <c r="K42" i="35"/>
  <c r="K18" i="35"/>
  <c r="M23" i="35"/>
  <c r="M18" i="35"/>
  <c r="M43" i="35"/>
  <c r="M17" i="35"/>
  <c r="M35" i="35"/>
  <c r="L35" i="35"/>
  <c r="L23" i="35"/>
  <c r="L31" i="35"/>
  <c r="K12" i="35"/>
  <c r="M39" i="35"/>
  <c r="K44" i="35"/>
  <c r="AC37" i="37"/>
  <c r="M18" i="38"/>
  <c r="BG26" i="42"/>
  <c r="BH22" i="42"/>
  <c r="M15" i="35"/>
  <c r="M14" i="35"/>
  <c r="L12" i="35"/>
  <c r="M13" i="35"/>
  <c r="M25" i="35"/>
  <c r="L38" i="35"/>
  <c r="L16" i="35"/>
  <c r="L22" i="35"/>
  <c r="L41" i="35"/>
  <c r="K16" i="35"/>
  <c r="K32" i="35"/>
  <c r="K34" i="35"/>
  <c r="L20" i="35"/>
  <c r="K19" i="35"/>
  <c r="L33" i="35"/>
  <c r="K13" i="35"/>
  <c r="L42" i="35"/>
  <c r="L36" i="35"/>
  <c r="L14" i="35"/>
  <c r="K36" i="35"/>
  <c r="O19" i="38"/>
  <c r="AV20" i="44"/>
  <c r="AB17" i="36"/>
  <c r="AF14" i="36"/>
  <c r="X11" i="36"/>
  <c r="Z36" i="36"/>
  <c r="X27" i="36"/>
  <c r="AA34" i="36"/>
  <c r="Y26" i="36"/>
  <c r="AA30" i="36"/>
  <c r="W41" i="36"/>
  <c r="AC19" i="36"/>
  <c r="AB37" i="36"/>
  <c r="AB20" i="36"/>
  <c r="AA21" i="36"/>
  <c r="AE39" i="36"/>
  <c r="W23" i="36"/>
  <c r="AA13" i="36"/>
  <c r="AF23" i="36"/>
  <c r="Y17" i="36"/>
  <c r="AB34" i="36"/>
  <c r="Z15" i="36"/>
  <c r="U27" i="36"/>
  <c r="T34" i="36"/>
  <c r="Z28" i="36"/>
  <c r="AG31" i="36"/>
  <c r="Y13" i="36"/>
  <c r="Z33" i="36"/>
  <c r="V17" i="36"/>
  <c r="T19" i="36"/>
  <c r="T21" i="36"/>
  <c r="U23" i="36"/>
  <c r="V25" i="36"/>
  <c r="V27" i="36"/>
  <c r="V29" i="36"/>
  <c r="W31" i="36"/>
  <c r="W33" i="36"/>
  <c r="W35" i="36"/>
  <c r="Y37" i="36"/>
  <c r="Y40" i="36"/>
  <c r="AD40" i="36"/>
  <c r="U37" i="36"/>
  <c r="Y34" i="36"/>
  <c r="AC31" i="36"/>
  <c r="AG28" i="36"/>
  <c r="X26" i="36"/>
  <c r="Z23" i="36"/>
  <c r="Z20" i="36"/>
  <c r="AE17" i="36"/>
  <c r="AF15" i="36"/>
  <c r="Y14" i="36"/>
  <c r="AF11" i="36"/>
  <c r="Z41" i="36"/>
  <c r="AF35" i="36"/>
  <c r="X31" i="36"/>
  <c r="AB25" i="36"/>
  <c r="U41" i="36"/>
  <c r="AA35" i="36"/>
  <c r="U31" i="36"/>
  <c r="V37" i="36"/>
  <c r="Y31" i="36"/>
  <c r="AA26" i="36"/>
  <c r="X21" i="36"/>
  <c r="AG16" i="36"/>
  <c r="X14" i="36"/>
  <c r="X33" i="36"/>
  <c r="AF25" i="36"/>
  <c r="V33" i="36"/>
  <c r="U39" i="36"/>
  <c r="AG27" i="36"/>
  <c r="AG35" i="36"/>
  <c r="Z16" i="36"/>
  <c r="AB31" i="36"/>
  <c r="X18" i="36"/>
  <c r="AB26" i="36"/>
  <c r="AC20" i="36"/>
  <c r="T40" i="36"/>
  <c r="Z21" i="36"/>
  <c r="AF21" i="36"/>
  <c r="V40" i="36"/>
  <c r="Z29" i="36"/>
  <c r="AF19" i="36"/>
  <c r="V13" i="36"/>
  <c r="V21" i="36"/>
  <c r="AC14" i="36"/>
  <c r="U21" i="36"/>
  <c r="AF36" i="36"/>
  <c r="AA17" i="36"/>
  <c r="AA19" i="36"/>
  <c r="AB21" i="36"/>
  <c r="AC23" i="36"/>
  <c r="AC25" i="36"/>
  <c r="AC27" i="36"/>
  <c r="AD29" i="36"/>
  <c r="AD31" i="36"/>
  <c r="AD33" i="36"/>
  <c r="AE35" i="36"/>
  <c r="AE37" i="36"/>
  <c r="AE40" i="36"/>
  <c r="U40" i="36"/>
  <c r="Y36" i="36"/>
  <c r="AC33" i="36"/>
  <c r="AG30" i="36"/>
  <c r="X28" i="36"/>
  <c r="AA25" i="36"/>
  <c r="Z22" i="36"/>
  <c r="AE19" i="36"/>
  <c r="W17" i="36"/>
  <c r="AA15" i="36"/>
  <c r="T14" i="36"/>
  <c r="Z11" i="36"/>
  <c r="X40" i="36"/>
  <c r="AD34" i="36"/>
  <c r="V30" i="36"/>
  <c r="W40" i="36"/>
  <c r="AC34" i="36"/>
  <c r="T36" i="36"/>
  <c r="U30" i="36"/>
  <c r="AE24" i="36"/>
  <c r="W20" i="36"/>
  <c r="Y16" i="36"/>
  <c r="X13" i="36"/>
  <c r="AB40" i="36"/>
  <c r="AF31" i="36"/>
  <c r="Z40" i="36"/>
  <c r="AE28" i="36"/>
  <c r="AC36" i="36"/>
  <c r="AE26" i="36"/>
  <c r="T26" i="36"/>
  <c r="Z14" i="36"/>
  <c r="AB27" i="36"/>
  <c r="AE14" i="36"/>
  <c r="V31" i="36"/>
  <c r="U34" i="36"/>
  <c r="T17" i="36"/>
  <c r="X35" i="36"/>
  <c r="T18" i="36"/>
  <c r="AG26" i="36"/>
  <c r="AA37" i="36"/>
  <c r="AD18" i="36"/>
  <c r="Z13" i="36"/>
  <c r="Y15" i="36"/>
  <c r="V32" i="36"/>
  <c r="W26" i="36"/>
  <c r="AD30" i="36"/>
  <c r="T36" i="37"/>
  <c r="T16" i="37"/>
  <c r="Y38" i="37"/>
  <c r="W16" i="37"/>
  <c r="T41" i="37"/>
  <c r="W33" i="37"/>
  <c r="V28" i="37"/>
  <c r="Z14" i="37"/>
  <c r="V18" i="37"/>
  <c r="V23" i="37"/>
  <c r="V31" i="37"/>
  <c r="V32" i="37"/>
  <c r="Z30" i="37"/>
  <c r="X15" i="37"/>
  <c r="AA31" i="37"/>
  <c r="X19" i="37"/>
  <c r="Z24" i="37"/>
  <c r="AC21" i="37"/>
  <c r="Z42" i="37"/>
  <c r="X40" i="37"/>
  <c r="AA37" i="37"/>
  <c r="Y35" i="37"/>
  <c r="AA32" i="37"/>
  <c r="X30" i="37"/>
  <c r="Z27" i="37"/>
  <c r="U13" i="37"/>
  <c r="S15" i="37"/>
  <c r="X16" i="37"/>
  <c r="S19" i="37"/>
  <c r="U21" i="37"/>
  <c r="AA23" i="37"/>
  <c r="Y27" i="37"/>
  <c r="W32" i="37"/>
  <c r="S36" i="37"/>
  <c r="W40" i="37"/>
  <c r="X41" i="37"/>
  <c r="Y34" i="37"/>
  <c r="S28" i="37"/>
  <c r="W20" i="37"/>
  <c r="W14" i="37"/>
  <c r="T38" i="37"/>
  <c r="Z28" i="37"/>
  <c r="AA20" i="37"/>
  <c r="Z13" i="37"/>
  <c r="S12" i="37"/>
  <c r="AB12" i="37"/>
  <c r="AB20" i="37"/>
  <c r="AE30" i="36"/>
  <c r="O16" i="40"/>
  <c r="J39" i="41"/>
  <c r="L14" i="41"/>
  <c r="AZ20" i="44"/>
  <c r="AR20" i="44"/>
  <c r="AD19" i="44"/>
  <c r="AV14" i="44"/>
  <c r="V43" i="37"/>
  <c r="V38" i="37"/>
  <c r="S31" i="37"/>
  <c r="X12" i="37"/>
  <c r="X20" i="37"/>
  <c r="T26" i="37"/>
  <c r="AA35" i="37"/>
  <c r="W36" i="37"/>
  <c r="X22" i="37"/>
  <c r="Y42" i="37"/>
  <c r="W21" i="37"/>
  <c r="U42" i="37"/>
  <c r="S40" i="37"/>
  <c r="U37" i="37"/>
  <c r="S35" i="37"/>
  <c r="T32" i="37"/>
  <c r="W29" i="37"/>
  <c r="U27" i="37"/>
  <c r="Y13" i="37"/>
  <c r="W15" i="37"/>
  <c r="U17" i="37"/>
  <c r="W19" i="37"/>
  <c r="Y21" i="37"/>
  <c r="S25" i="37"/>
  <c r="X28" i="37"/>
  <c r="U33" i="37"/>
  <c r="S37" i="37"/>
  <c r="W41" i="37"/>
  <c r="T40" i="37"/>
  <c r="Z32" i="37"/>
  <c r="W27" i="37"/>
  <c r="V19" i="37"/>
  <c r="U12" i="37"/>
  <c r="Z35" i="37"/>
  <c r="V27" i="37"/>
  <c r="Y18" i="37"/>
  <c r="T12" i="37"/>
  <c r="Y20" i="37"/>
  <c r="AE33" i="37"/>
  <c r="L43" i="41"/>
  <c r="AR18" i="44"/>
  <c r="AR16" i="44"/>
  <c r="AR22" i="44"/>
  <c r="AY20" i="44"/>
  <c r="T29" i="36"/>
  <c r="AG41" i="36"/>
  <c r="Z37" i="36"/>
  <c r="AG33" i="36"/>
  <c r="AB39" i="36"/>
  <c r="AA33" i="36"/>
  <c r="Y29" i="36"/>
  <c r="AD25" i="36"/>
  <c r="V22" i="36"/>
  <c r="AC18" i="36"/>
  <c r="AE15" i="36"/>
  <c r="AE13" i="36"/>
  <c r="T35" i="36"/>
  <c r="AD28" i="36"/>
  <c r="AG37" i="36"/>
  <c r="Z31" i="36"/>
  <c r="T41" i="36"/>
  <c r="AE31" i="36"/>
  <c r="AC39" i="36"/>
  <c r="AB28" i="36"/>
  <c r="AE20" i="36"/>
  <c r="AD15" i="36"/>
  <c r="AF40" i="36"/>
  <c r="AB29" i="36"/>
  <c r="AF22" i="36"/>
  <c r="AC13" i="36"/>
  <c r="AG19" i="36"/>
  <c r="U28" i="36"/>
  <c r="W37" i="36"/>
  <c r="AG39" i="36"/>
  <c r="Y24" i="36"/>
  <c r="X19" i="36"/>
  <c r="V14" i="36"/>
  <c r="X37" i="36"/>
  <c r="T27" i="36"/>
  <c r="V19" i="36"/>
  <c r="W16" i="36"/>
  <c r="AG23" i="36"/>
  <c r="U33" i="36"/>
  <c r="AC41" i="36"/>
  <c r="AG18" i="36"/>
  <c r="AG20" i="36"/>
  <c r="AB32" i="36"/>
  <c r="Z17" i="36"/>
  <c r="AC11" i="36"/>
  <c r="AD22" i="36"/>
  <c r="AD36" i="36"/>
  <c r="U13" i="36"/>
  <c r="AF28" i="36"/>
  <c r="V41" i="36"/>
  <c r="AB18" i="36"/>
  <c r="V23" i="36"/>
  <c r="Y39" i="36"/>
  <c r="AA36" i="36"/>
  <c r="AA41" i="36"/>
  <c r="Z34" i="36"/>
  <c r="AF29" i="36"/>
  <c r="L37" i="38"/>
  <c r="O14" i="38"/>
  <c r="N17" i="38"/>
  <c r="AA24" i="36"/>
  <c r="X17" i="36"/>
  <c r="AD13" i="36"/>
  <c r="AB35" i="36"/>
  <c r="V24" i="36"/>
  <c r="Z19" i="36"/>
  <c r="AG15" i="36"/>
  <c r="U25" i="36"/>
  <c r="AC32" i="36"/>
  <c r="X41" i="36"/>
  <c r="AB30" i="36"/>
  <c r="AC21" i="36"/>
  <c r="V16" i="36"/>
  <c r="AG11" i="36"/>
  <c r="T31" i="36"/>
  <c r="AB22" i="36"/>
  <c r="AE11" i="36"/>
  <c r="Y20" i="36"/>
  <c r="AA28" i="36"/>
  <c r="U36" i="36"/>
  <c r="Y25" i="36"/>
  <c r="AG36" i="36"/>
  <c r="AB16" i="36"/>
  <c r="Y22" i="36"/>
  <c r="W27" i="36"/>
  <c r="V20" i="36"/>
  <c r="T11" i="36"/>
  <c r="AD24" i="36"/>
  <c r="AC17" i="36"/>
  <c r="T39" i="36"/>
  <c r="V28" i="36"/>
  <c r="AC15" i="36"/>
  <c r="X32" i="36"/>
  <c r="AB23" i="36"/>
  <c r="AA40" i="36"/>
  <c r="Z39" i="36"/>
  <c r="O12" i="38"/>
  <c r="O16" i="38"/>
  <c r="AG29" i="36"/>
  <c r="W25" i="36"/>
  <c r="V35" i="36"/>
  <c r="U29" i="36"/>
  <c r="Z35" i="36"/>
  <c r="AF30" i="36"/>
  <c r="Y23" i="36"/>
  <c r="W18" i="36"/>
  <c r="T15" i="36"/>
  <c r="Y11" i="36"/>
  <c r="AF33" i="36"/>
  <c r="X25" i="36"/>
  <c r="AD21" i="36"/>
  <c r="AA11" i="36"/>
  <c r="U17" i="36"/>
  <c r="AA23" i="36"/>
  <c r="AC29" i="36"/>
  <c r="AD35" i="36"/>
  <c r="T28" i="36"/>
  <c r="AE22" i="36"/>
  <c r="V18" i="36"/>
  <c r="AG14" i="36"/>
  <c r="V11" i="36"/>
  <c r="T33" i="36"/>
  <c r="T25" i="36"/>
  <c r="X20" i="36"/>
  <c r="AG13" i="36"/>
  <c r="AE18" i="36"/>
  <c r="Z25" i="36"/>
  <c r="AA31" i="36"/>
  <c r="AC37" i="36"/>
  <c r="AE29" i="36"/>
  <c r="AF16" i="36"/>
  <c r="AG24" i="36"/>
  <c r="W15" i="36"/>
  <c r="AD23" i="36"/>
  <c r="T16" i="36"/>
  <c r="U14" i="36"/>
  <c r="AB14" i="36"/>
  <c r="U16" i="36"/>
  <c r="AD32" i="36"/>
  <c r="AF18" i="36"/>
  <c r="AD20" i="36"/>
  <c r="AG34" i="36"/>
  <c r="V36" i="36"/>
  <c r="AF20" i="36"/>
  <c r="U18" i="36"/>
  <c r="W29" i="36"/>
  <c r="AF13" i="36"/>
  <c r="W14" i="36"/>
  <c r="V26" i="36"/>
  <c r="AD17" i="36"/>
  <c r="W11" i="36"/>
  <c r="AD39" i="36"/>
  <c r="W19" i="36"/>
  <c r="AC22" i="36"/>
  <c r="AE16" i="36"/>
  <c r="AB19" i="36"/>
  <c r="AY28" i="44"/>
  <c r="AV22" i="44"/>
  <c r="AL20" i="44"/>
  <c r="AL16" i="44"/>
  <c r="AV15" i="44"/>
  <c r="AL19" i="44"/>
  <c r="AZ15" i="44"/>
  <c r="AP25" i="44"/>
  <c r="AF21" i="44"/>
  <c r="AD16" i="44"/>
  <c r="AC11" i="44"/>
  <c r="AC21" i="44"/>
  <c r="AI15" i="44"/>
  <c r="AP21" i="44"/>
  <c r="AV16" i="44"/>
  <c r="AN28" i="44"/>
  <c r="AK22" i="44"/>
  <c r="AD20" i="44"/>
  <c r="AM14" i="44"/>
  <c r="AX28" i="44"/>
  <c r="AY21" i="44"/>
  <c r="AF19" i="44"/>
  <c r="AG12" i="44"/>
  <c r="AK25" i="44"/>
  <c r="AH20" i="44"/>
  <c r="AW16" i="44"/>
  <c r="AE28" i="44"/>
  <c r="AK18" i="44"/>
  <c r="AS22" i="44"/>
  <c r="AF16" i="44"/>
  <c r="AH25" i="44"/>
  <c r="AG20" i="44"/>
  <c r="AU25" i="44"/>
  <c r="AS21" i="44"/>
  <c r="AX18" i="44"/>
  <c r="AI12" i="44"/>
  <c r="AT25" i="44"/>
  <c r="AX20" i="44"/>
  <c r="AO18" i="44"/>
  <c r="AS17" i="44"/>
  <c r="AQ22" i="44"/>
  <c r="AR19" i="44"/>
  <c r="AQ16" i="44"/>
  <c r="AJ28" i="44"/>
  <c r="AC19" i="44"/>
  <c r="AI18" i="44"/>
  <c r="AV25" i="44"/>
  <c r="AF12" i="44"/>
  <c r="AZ28" i="44"/>
  <c r="AU16" i="44"/>
  <c r="AN19" i="44"/>
  <c r="AH12" i="44"/>
  <c r="AM19" i="44"/>
  <c r="AX22" i="44"/>
  <c r="AY25" i="44"/>
  <c r="AU21" i="44"/>
  <c r="AL12" i="44"/>
  <c r="AW25" i="44"/>
  <c r="AI14" i="44"/>
  <c r="AK16" i="44"/>
  <c r="AX19" i="44"/>
  <c r="AI22" i="44"/>
  <c r="AL28" i="44"/>
  <c r="AH14" i="44"/>
  <c r="AQ19" i="44"/>
  <c r="AI24" i="44"/>
  <c r="AM16" i="44"/>
  <c r="AC36" i="37"/>
  <c r="AD25" i="37"/>
  <c r="AD14" i="37"/>
  <c r="AF36" i="37"/>
  <c r="AE42" i="37"/>
  <c r="AC30" i="37"/>
  <c r="AD19" i="37"/>
  <c r="AC11" i="37"/>
  <c r="AF30" i="37"/>
  <c r="AC17" i="37"/>
  <c r="AF43" i="37"/>
  <c r="AE27" i="37"/>
  <c r="AF31" i="37"/>
  <c r="AF14" i="37"/>
  <c r="AB17" i="37"/>
  <c r="V37" i="37"/>
  <c r="U39" i="37"/>
  <c r="S22" i="37"/>
  <c r="W30" i="37"/>
  <c r="Y19" i="37"/>
  <c r="Z23" i="37"/>
  <c r="Y15" i="37"/>
  <c r="S11" i="37"/>
  <c r="Y12" i="37"/>
  <c r="AA14" i="37"/>
  <c r="X17" i="37"/>
  <c r="Z19" i="37"/>
  <c r="V22" i="37"/>
  <c r="T25" i="37"/>
  <c r="T29" i="37"/>
  <c r="S33" i="37"/>
  <c r="V36" i="37"/>
  <c r="AA40" i="37"/>
  <c r="T11" i="37"/>
  <c r="V13" i="37"/>
  <c r="S16" i="37"/>
  <c r="U18" i="37"/>
  <c r="S21" i="37"/>
  <c r="V24" i="37"/>
  <c r="AE41" i="37"/>
  <c r="AF11" i="37"/>
  <c r="AC31" i="37"/>
  <c r="AF19" i="37"/>
  <c r="AD38" i="37"/>
  <c r="AB25" i="37"/>
  <c r="AB21" i="37"/>
  <c r="AE12" i="37"/>
  <c r="Z21" i="37"/>
  <c r="V33" i="37"/>
  <c r="AA26" i="37"/>
  <c r="V41" i="37"/>
  <c r="T19" i="37"/>
  <c r="S26" i="37"/>
  <c r="AA27" i="37"/>
  <c r="X36" i="37"/>
  <c r="AA39" i="37"/>
  <c r="Y11" i="37"/>
  <c r="W11" i="37"/>
  <c r="T13" i="37"/>
  <c r="V15" i="37"/>
  <c r="T18" i="37"/>
  <c r="V20" i="37"/>
  <c r="U23" i="37"/>
  <c r="AA25" i="37"/>
  <c r="Y30" i="37"/>
  <c r="AA33" i="37"/>
  <c r="X37" i="37"/>
  <c r="U41" i="37"/>
  <c r="X11" i="37"/>
  <c r="AA13" i="37"/>
  <c r="Y16" i="37"/>
  <c r="AA18" i="37"/>
  <c r="X21" i="37"/>
  <c r="U25" i="37"/>
  <c r="AB39" i="37"/>
  <c r="AF22" i="37"/>
  <c r="AF42" i="37"/>
  <c r="AB28" i="37"/>
  <c r="AB40" i="37"/>
  <c r="AF35" i="37"/>
  <c r="AC22" i="37"/>
  <c r="AB34" i="37"/>
  <c r="AE15" i="37"/>
  <c r="W22" i="37"/>
  <c r="V12" i="37"/>
  <c r="AA30" i="37"/>
  <c r="W37" i="37"/>
  <c r="Y23" i="37"/>
  <c r="S39" i="37"/>
  <c r="Z15" i="37"/>
  <c r="X33" i="37"/>
  <c r="AH22" i="43"/>
  <c r="AC11" i="43"/>
  <c r="AM20" i="43"/>
  <c r="AK20" i="43"/>
  <c r="AH25" i="43"/>
  <c r="Z18" i="37"/>
  <c r="T20" i="37"/>
  <c r="U22" i="37"/>
  <c r="W24" i="37"/>
  <c r="Z26" i="37"/>
  <c r="V30" i="37"/>
  <c r="U34" i="37"/>
  <c r="AA36" i="37"/>
  <c r="Y39" i="37"/>
  <c r="U43" i="37"/>
  <c r="Z39" i="37"/>
  <c r="T33" i="37"/>
  <c r="U29" i="37"/>
  <c r="W23" i="37"/>
  <c r="Z17" i="37"/>
  <c r="Z12" i="37"/>
  <c r="V39" i="37"/>
  <c r="X32" i="37"/>
  <c r="AA24" i="37"/>
  <c r="U19" i="37"/>
  <c r="U14" i="37"/>
  <c r="W26" i="37"/>
  <c r="AF16" i="37"/>
  <c r="AD39" i="37"/>
  <c r="AD19" i="36"/>
  <c r="X23" i="36"/>
  <c r="AG40" i="36"/>
  <c r="O13" i="38"/>
  <c r="M12" i="38"/>
  <c r="N24" i="40"/>
  <c r="N40" i="40"/>
  <c r="N47" i="40"/>
  <c r="N50" i="40"/>
  <c r="N54" i="40"/>
  <c r="N58" i="40"/>
  <c r="N28" i="40"/>
  <c r="N23" i="40"/>
  <c r="N19" i="40"/>
  <c r="N15" i="40"/>
  <c r="N11" i="40"/>
  <c r="N42" i="40"/>
  <c r="N31" i="40"/>
  <c r="N21" i="40"/>
  <c r="N13" i="40"/>
  <c r="N39" i="40"/>
  <c r="N43" i="40"/>
  <c r="N46" i="40"/>
  <c r="N53" i="40"/>
  <c r="N57" i="40"/>
  <c r="N29" i="40"/>
  <c r="N20" i="40"/>
  <c r="N37" i="40"/>
  <c r="N41" i="40"/>
  <c r="N45" i="40"/>
  <c r="N51" i="40"/>
  <c r="N55" i="40"/>
  <c r="N32" i="40"/>
  <c r="N27" i="40"/>
  <c r="N22" i="40"/>
  <c r="N18" i="40"/>
  <c r="N14" i="40"/>
  <c r="N38" i="40"/>
  <c r="N48" i="40"/>
  <c r="N52" i="40"/>
  <c r="N56" i="40"/>
  <c r="N26" i="40"/>
  <c r="N17" i="40"/>
  <c r="N49" i="40"/>
  <c r="N25" i="40"/>
  <c r="N16" i="40"/>
  <c r="N12" i="40"/>
  <c r="O39" i="40"/>
  <c r="Q31" i="40"/>
  <c r="R15" i="40"/>
  <c r="Q29" i="40"/>
  <c r="J44" i="41"/>
  <c r="J13" i="41"/>
  <c r="L24" i="41"/>
  <c r="L39" i="41"/>
  <c r="L32" i="41"/>
  <c r="K14" i="41"/>
  <c r="L15" i="41"/>
  <c r="L42" i="41"/>
  <c r="K39" i="41"/>
  <c r="Z26" i="36"/>
  <c r="AE33" i="36"/>
  <c r="X22" i="36"/>
  <c r="AC24" i="36"/>
  <c r="V34" i="36"/>
  <c r="AA16" i="36"/>
  <c r="Y30" i="36"/>
  <c r="T20" i="36"/>
  <c r="T24" i="36"/>
  <c r="O33" i="38"/>
  <c r="P37" i="38"/>
  <c r="L35" i="38"/>
  <c r="O39" i="38"/>
  <c r="L33" i="38"/>
  <c r="O36" i="38"/>
  <c r="N22" i="38"/>
  <c r="L40" i="38"/>
  <c r="AX25" i="42"/>
  <c r="BC23" i="42"/>
  <c r="AQ11" i="42"/>
  <c r="AZ26" i="39"/>
  <c r="AV26" i="39"/>
  <c r="AR26" i="39"/>
  <c r="AN26" i="39"/>
  <c r="AY25" i="39"/>
  <c r="AU25" i="39"/>
  <c r="AQ25" i="39"/>
  <c r="AM25" i="39"/>
  <c r="AX24" i="39"/>
  <c r="AT24" i="39"/>
  <c r="AP24" i="39"/>
  <c r="AL24" i="39"/>
  <c r="AW23" i="39"/>
  <c r="AS23" i="39"/>
  <c r="AO23" i="39"/>
  <c r="AZ22" i="39"/>
  <c r="AV22" i="39"/>
  <c r="AR22" i="39"/>
  <c r="AN22" i="39"/>
  <c r="AY21" i="39"/>
  <c r="AU21" i="39"/>
  <c r="AQ21" i="39"/>
  <c r="AM21" i="39"/>
  <c r="AX20" i="39"/>
  <c r="AT20" i="39"/>
  <c r="AP20" i="39"/>
  <c r="AL20" i="39"/>
  <c r="AW19" i="39"/>
  <c r="AS19" i="39"/>
  <c r="AO19" i="39"/>
  <c r="AK26" i="39"/>
  <c r="AK22" i="39"/>
  <c r="AX26" i="39"/>
  <c r="AP26" i="39"/>
  <c r="AL26" i="39"/>
  <c r="AW25" i="39"/>
  <c r="AS25" i="39"/>
  <c r="AO25" i="39"/>
  <c r="AZ24" i="39"/>
  <c r="AV24" i="39"/>
  <c r="AR24" i="39"/>
  <c r="AY23" i="39"/>
  <c r="AQ23" i="39"/>
  <c r="AX22" i="39"/>
  <c r="AT22" i="39"/>
  <c r="AL22" i="39"/>
  <c r="AW21" i="39"/>
  <c r="AS21" i="39"/>
  <c r="AZ20" i="39"/>
  <c r="AV20" i="39"/>
  <c r="AR20" i="39"/>
  <c r="AN20" i="39"/>
  <c r="AY19" i="39"/>
  <c r="AQ19" i="39"/>
  <c r="AM19" i="39"/>
  <c r="AK24" i="39"/>
  <c r="AK20" i="39"/>
  <c r="AW26" i="39"/>
  <c r="AX23" i="39"/>
  <c r="AO22" i="39"/>
  <c r="AR21" i="39"/>
  <c r="AM20" i="39"/>
  <c r="AT19" i="39"/>
  <c r="AP19" i="39"/>
  <c r="AK23" i="39"/>
  <c r="AY26" i="39"/>
  <c r="AU26" i="39"/>
  <c r="AQ26" i="39"/>
  <c r="AM26" i="39"/>
  <c r="AX25" i="39"/>
  <c r="AT25" i="39"/>
  <c r="AP25" i="39"/>
  <c r="AW24" i="39"/>
  <c r="AS24" i="39"/>
  <c r="AO24" i="39"/>
  <c r="AZ23" i="39"/>
  <c r="AV23" i="39"/>
  <c r="AR23" i="39"/>
  <c r="AN23" i="39"/>
  <c r="AY22" i="39"/>
  <c r="AU22" i="39"/>
  <c r="AQ22" i="39"/>
  <c r="AM22" i="39"/>
  <c r="AX21" i="39"/>
  <c r="AT21" i="39"/>
  <c r="AP21" i="39"/>
  <c r="AL21" i="39"/>
  <c r="AW20" i="39"/>
  <c r="AS20" i="39"/>
  <c r="AO20" i="39"/>
  <c r="AZ19" i="39"/>
  <c r="AV19" i="39"/>
  <c r="AR19" i="39"/>
  <c r="AN19" i="39"/>
  <c r="AK25" i="39"/>
  <c r="AK21" i="39"/>
  <c r="AT26" i="39"/>
  <c r="AN24" i="39"/>
  <c r="AU23" i="39"/>
  <c r="AM23" i="39"/>
  <c r="AP22" i="39"/>
  <c r="AO21" i="39"/>
  <c r="AU19" i="39"/>
  <c r="AS26" i="39"/>
  <c r="AO26" i="39"/>
  <c r="AV25" i="39"/>
  <c r="AR25" i="39"/>
  <c r="AN25" i="39"/>
  <c r="AY24" i="39"/>
  <c r="AU24" i="39"/>
  <c r="AQ24" i="39"/>
  <c r="AM24" i="39"/>
  <c r="AT23" i="39"/>
  <c r="AP23" i="39"/>
  <c r="AL23" i="39"/>
  <c r="AW22" i="39"/>
  <c r="AS22" i="39"/>
  <c r="AZ21" i="39"/>
  <c r="AV21" i="39"/>
  <c r="AN21" i="39"/>
  <c r="AY20" i="39"/>
  <c r="AU20" i="39"/>
  <c r="AQ20" i="39"/>
  <c r="AX19" i="39"/>
  <c r="AL19" i="39"/>
  <c r="AK19" i="39"/>
  <c r="AN17" i="44"/>
  <c r="AR14" i="44"/>
  <c r="AC27" i="44"/>
  <c r="AY14" i="44"/>
  <c r="AQ18" i="44"/>
  <c r="AI20" i="44"/>
  <c r="AD22" i="44"/>
  <c r="AO28" i="44"/>
  <c r="AM17" i="44"/>
  <c r="AZ11" i="44"/>
  <c r="AR28" i="44"/>
  <c r="AT20" i="44"/>
  <c r="AR12" i="44"/>
  <c r="AT16" i="44"/>
  <c r="AI19" i="44"/>
  <c r="AQ20" i="44"/>
  <c r="AH22" i="44"/>
  <c r="AD25" i="44"/>
  <c r="AW28" i="44"/>
  <c r="AJ25" i="44"/>
  <c r="AW11" i="44"/>
  <c r="AZ22" i="44"/>
  <c r="AR17" i="44"/>
  <c r="AN24" i="44"/>
  <c r="AQ17" i="44"/>
  <c r="AN11" i="44"/>
  <c r="AD28" i="44"/>
  <c r="AM21" i="44"/>
  <c r="AG19" i="44"/>
  <c r="AS16" i="44"/>
  <c r="AO12" i="44"/>
  <c r="AJ22" i="44"/>
  <c r="AJ20" i="44"/>
  <c r="AG16" i="44"/>
  <c r="AT28" i="44"/>
  <c r="AW20" i="44"/>
  <c r="AT18" i="44"/>
  <c r="AM22" i="44"/>
  <c r="AU17" i="44"/>
  <c r="AE12" i="44"/>
  <c r="AO16" i="44"/>
  <c r="AP18" i="44"/>
  <c r="AF20" i="44"/>
  <c r="AC22" i="44"/>
  <c r="AS25" i="44"/>
  <c r="AV28" i="44"/>
  <c r="AC24" i="44"/>
  <c r="AQ12" i="44"/>
  <c r="AX16" i="44"/>
  <c r="AU18" i="44"/>
  <c r="AE20" i="44"/>
  <c r="AL21" i="44"/>
  <c r="AL22" i="44"/>
  <c r="AR25" i="44"/>
  <c r="AG28" i="44"/>
  <c r="AC14" i="44"/>
  <c r="AO22" i="44"/>
  <c r="AK12" i="44"/>
  <c r="AC16" i="44"/>
  <c r="AP19" i="44"/>
  <c r="AV19" i="44"/>
  <c r="AC18" i="44"/>
  <c r="AH11" i="44"/>
  <c r="AR21" i="44"/>
  <c r="AT19" i="44"/>
  <c r="AH18" i="44"/>
  <c r="AV12" i="44"/>
  <c r="AI28" i="44"/>
  <c r="AO21" i="44"/>
  <c r="AZ19" i="44"/>
  <c r="AN18" i="44"/>
  <c r="AZ12" i="44"/>
  <c r="AW22" i="44"/>
  <c r="AG25" i="44"/>
  <c r="AP28" i="44"/>
  <c r="AH17" i="44"/>
  <c r="AJ12" i="44"/>
  <c r="AH16" i="44"/>
  <c r="AF18" i="44"/>
  <c r="AH19" i="44"/>
  <c r="AK20" i="44"/>
  <c r="AV21" i="44"/>
  <c r="AY22" i="44"/>
  <c r="AC25" i="44"/>
  <c r="AQ28" i="44"/>
  <c r="AL25" i="44"/>
  <c r="AT17" i="44"/>
  <c r="AD12" i="44"/>
  <c r="AP16" i="44"/>
  <c r="AE18" i="44"/>
  <c r="AY18" i="44"/>
  <c r="AY19" i="44"/>
  <c r="AU20" i="44"/>
  <c r="AT21" i="44"/>
  <c r="AT22" i="44"/>
  <c r="AK28" i="44"/>
  <c r="AI17" i="44"/>
  <c r="AH28" i="44"/>
  <c r="AS18" i="44"/>
  <c r="AE22" i="44"/>
  <c r="AD18" i="44"/>
  <c r="AN21" i="44"/>
  <c r="AC12" i="44"/>
  <c r="O25" i="40"/>
  <c r="Q19" i="40"/>
  <c r="Q58" i="40"/>
  <c r="R13" i="40"/>
  <c r="R20" i="40"/>
  <c r="AF31" i="39"/>
  <c r="AG31" i="39"/>
  <c r="AH32" i="39"/>
  <c r="T47" i="40"/>
  <c r="T42" i="40"/>
  <c r="AV21" i="43"/>
  <c r="AZ25" i="43"/>
  <c r="AN22" i="43"/>
  <c r="AZ21" i="43"/>
  <c r="AF20" i="43"/>
  <c r="AP19" i="43"/>
  <c r="AJ22" i="43"/>
  <c r="AC16" i="43"/>
  <c r="AO21" i="43"/>
  <c r="AK22" i="43"/>
  <c r="AW19" i="43"/>
  <c r="AP25" i="43"/>
  <c r="AC13" i="43"/>
  <c r="AL20" i="43"/>
  <c r="AP21" i="43"/>
  <c r="AL22" i="43"/>
  <c r="AZ19" i="43"/>
  <c r="AQ25" i="43"/>
  <c r="AC23" i="43"/>
  <c r="AQ20" i="43"/>
  <c r="AQ21" i="43"/>
  <c r="AM22" i="43"/>
  <c r="AR25" i="43"/>
  <c r="AG25" i="43"/>
  <c r="AR22" i="43"/>
  <c r="AV20" i="43"/>
  <c r="AC15" i="43"/>
  <c r="AZ22" i="43"/>
  <c r="AW20" i="43"/>
  <c r="AO22" i="43"/>
  <c r="AR19" i="43"/>
  <c r="AT25" i="43"/>
  <c r="AC17" i="43"/>
  <c r="AT20" i="43"/>
  <c r="AT21" i="43"/>
  <c r="AP22" i="43"/>
  <c r="AU19" i="43"/>
  <c r="AU25" i="43"/>
  <c r="AC18" i="43"/>
  <c r="AY20" i="43"/>
  <c r="AU21" i="43"/>
  <c r="AQ22" i="43"/>
  <c r="AX19" i="43"/>
  <c r="AV25" i="43"/>
  <c r="AC19" i="43"/>
  <c r="AG19" i="43"/>
  <c r="AF22" i="43"/>
  <c r="AC25" i="43"/>
  <c r="AG20" i="43"/>
  <c r="AC21" i="43"/>
  <c r="AW22" i="43"/>
  <c r="AD25" i="43"/>
  <c r="AX25" i="43"/>
  <c r="AD20" i="43"/>
  <c r="AD21" i="43"/>
  <c r="AX22" i="43"/>
  <c r="AE25" i="43"/>
  <c r="AY25" i="43"/>
  <c r="AY21" i="43"/>
  <c r="AY22" i="43"/>
  <c r="AF25" i="43"/>
  <c r="P13" i="40"/>
  <c r="R27" i="40"/>
  <c r="P26" i="40"/>
  <c r="R21" i="40"/>
  <c r="R26" i="40"/>
  <c r="T27" i="40"/>
  <c r="P41" i="40"/>
  <c r="Q44" i="40"/>
  <c r="P38" i="40"/>
  <c r="AK13" i="42"/>
  <c r="AK19" i="43"/>
  <c r="AC14" i="43"/>
  <c r="AH21" i="43"/>
  <c r="AD19" i="43"/>
  <c r="AC12" i="43"/>
  <c r="AR20" i="43"/>
  <c r="Q51" i="40"/>
  <c r="P54" i="40"/>
  <c r="R41" i="40"/>
  <c r="R37" i="40"/>
  <c r="S52" i="40"/>
  <c r="P42" i="40"/>
  <c r="T50" i="40"/>
  <c r="R57" i="40"/>
  <c r="O41" i="40"/>
  <c r="S49" i="40"/>
  <c r="O55" i="40"/>
  <c r="T37" i="40"/>
  <c r="P43" i="40"/>
  <c r="R47" i="40"/>
  <c r="T51" i="40"/>
  <c r="P57" i="40"/>
  <c r="R17" i="40"/>
  <c r="T14" i="40"/>
  <c r="Q28" i="40"/>
  <c r="R31" i="40"/>
  <c r="P24" i="40"/>
  <c r="T16" i="40"/>
  <c r="O27" i="40"/>
  <c r="P27" i="40"/>
  <c r="P19" i="40"/>
  <c r="O31" i="40"/>
  <c r="S32" i="40"/>
  <c r="R28" i="40"/>
  <c r="R24" i="40"/>
  <c r="S19" i="40"/>
  <c r="P14" i="40"/>
  <c r="O13" i="40"/>
  <c r="S26" i="40"/>
  <c r="R23" i="40"/>
  <c r="P21" i="40"/>
  <c r="S18" i="40"/>
  <c r="Q16" i="40"/>
  <c r="Q45" i="40"/>
  <c r="Q41" i="40"/>
  <c r="O48" i="40"/>
  <c r="S54" i="40"/>
  <c r="R43" i="40"/>
  <c r="P52" i="40"/>
  <c r="P58" i="40"/>
  <c r="S41" i="40"/>
  <c r="O46" i="40"/>
  <c r="Q50" i="40"/>
  <c r="S55" i="40"/>
  <c r="R38" i="40"/>
  <c r="T43" i="40"/>
  <c r="R52" i="40"/>
  <c r="T57" i="40"/>
  <c r="Q14" i="40"/>
  <c r="Q13" i="40"/>
  <c r="T25" i="40"/>
  <c r="S29" i="40"/>
  <c r="Q23" i="40"/>
  <c r="P16" i="40"/>
  <c r="O23" i="40"/>
  <c r="Q26" i="40"/>
  <c r="Q18" i="40"/>
  <c r="T31" i="40"/>
  <c r="S27" i="40"/>
  <c r="S23" i="40"/>
  <c r="P18" i="40"/>
  <c r="R12" i="40"/>
  <c r="S31" i="40"/>
  <c r="T13" i="40"/>
  <c r="R11" i="40"/>
  <c r="Q24" i="40"/>
  <c r="T21" i="40"/>
  <c r="R19" i="40"/>
  <c r="S44" i="40"/>
  <c r="Q39" i="40"/>
  <c r="Q53" i="40"/>
  <c r="O58" i="40"/>
  <c r="R46" i="40"/>
  <c r="Q57" i="40"/>
  <c r="Q38" i="40"/>
  <c r="S43" i="40"/>
  <c r="Q52" i="40"/>
  <c r="S57" i="40"/>
  <c r="R40" i="40"/>
  <c r="T45" i="40"/>
  <c r="P49" i="40"/>
  <c r="R54" i="40"/>
  <c r="P32" i="40"/>
  <c r="P22" i="40"/>
  <c r="O21" i="40"/>
  <c r="O20" i="40"/>
  <c r="Q27" i="40"/>
  <c r="T20" i="40"/>
  <c r="S13" i="40"/>
  <c r="T32" i="40"/>
  <c r="P23" i="40"/>
  <c r="P15" i="40"/>
  <c r="O18" i="40"/>
  <c r="P31" i="40"/>
  <c r="T26" i="40"/>
  <c r="T22" i="40"/>
  <c r="Q17" i="40"/>
  <c r="O11" i="40"/>
  <c r="P29" i="40"/>
  <c r="P17" i="40"/>
  <c r="S14" i="40"/>
  <c r="Q12" i="40"/>
  <c r="P25" i="40"/>
  <c r="S22" i="40"/>
  <c r="BK25" i="42"/>
  <c r="AS17" i="42"/>
  <c r="AN26" i="42"/>
  <c r="BF24" i="42"/>
  <c r="AJ12" i="42"/>
  <c r="AI13" i="42"/>
  <c r="AM14" i="42"/>
  <c r="BF25" i="42"/>
  <c r="AS22" i="42"/>
  <c r="BB26" i="42"/>
  <c r="AL13" i="42"/>
  <c r="AO14" i="42"/>
  <c r="AK16" i="42"/>
  <c r="AU24" i="42"/>
  <c r="BJ23" i="42"/>
  <c r="AN14" i="42"/>
  <c r="AS11" i="42"/>
  <c r="AI22" i="43"/>
  <c r="AI25" i="43"/>
  <c r="AH20" i="43"/>
  <c r="AG22" i="43"/>
  <c r="AZ20" i="43"/>
  <c r="AF21" i="43"/>
  <c r="T17" i="40"/>
  <c r="S15" i="40"/>
  <c r="O14" i="40"/>
  <c r="T12" i="40"/>
  <c r="O17" i="40"/>
  <c r="T49" i="40"/>
  <c r="O53" i="40"/>
  <c r="R53" i="40"/>
  <c r="O38" i="40"/>
  <c r="AL12" i="42"/>
  <c r="AI21" i="43"/>
  <c r="AE19" i="43"/>
  <c r="AX20" i="43"/>
  <c r="AG21" i="43"/>
  <c r="AV22" i="43"/>
  <c r="P11" i="38"/>
  <c r="O41" i="38"/>
  <c r="P21" i="38"/>
  <c r="Q21" i="38"/>
  <c r="P20" i="38"/>
  <c r="M13" i="38"/>
  <c r="N33" i="38"/>
  <c r="L11" i="38"/>
  <c r="M25" i="38"/>
  <c r="N26" i="38"/>
  <c r="M43" i="38"/>
  <c r="P24" i="38"/>
  <c r="Q39" i="38"/>
  <c r="J42" i="41"/>
  <c r="J34" i="41"/>
  <c r="K40" i="41"/>
  <c r="L33" i="41"/>
  <c r="J33" i="41"/>
  <c r="K42" i="41"/>
  <c r="L38" i="41"/>
  <c r="J14" i="41"/>
  <c r="L17" i="41"/>
  <c r="J16" i="41"/>
  <c r="L16" i="41"/>
  <c r="J15" i="41"/>
  <c r="K18" i="41"/>
  <c r="J17" i="41"/>
  <c r="K19" i="41"/>
  <c r="L44" i="41"/>
  <c r="AG33" i="39"/>
  <c r="AF32" i="39"/>
  <c r="J38" i="41"/>
  <c r="K44" i="41"/>
  <c r="K36" i="41"/>
  <c r="J41" i="41"/>
  <c r="J40" i="41"/>
  <c r="K34" i="41"/>
  <c r="J26" i="41"/>
  <c r="L23" i="41"/>
  <c r="J12" i="41"/>
  <c r="L22" i="41"/>
  <c r="L12" i="41"/>
  <c r="K22" i="41"/>
  <c r="K12" i="41"/>
  <c r="K25" i="41"/>
  <c r="K13" i="41"/>
  <c r="Q55" i="40"/>
  <c r="K43" i="41"/>
  <c r="L36" i="41"/>
  <c r="L41" i="41"/>
  <c r="J35" i="41"/>
  <c r="K38" i="41"/>
  <c r="L34" i="41"/>
  <c r="K41" i="41"/>
  <c r="J22" i="41"/>
  <c r="L19" i="41"/>
  <c r="J20" i="41"/>
  <c r="L20" i="41"/>
  <c r="J19" i="41"/>
  <c r="K20" i="41"/>
  <c r="J25" i="41"/>
  <c r="K21" i="41"/>
  <c r="J24" i="41"/>
  <c r="T22" i="36"/>
  <c r="AB11" i="36"/>
  <c r="Q15" i="38"/>
  <c r="L14" i="38"/>
  <c r="M33" i="38"/>
  <c r="M36" i="38"/>
  <c r="N39" i="38"/>
  <c r="N41" i="38"/>
  <c r="N43" i="38"/>
  <c r="Q23" i="38"/>
  <c r="O20" i="38"/>
  <c r="O11" i="38"/>
  <c r="Q24" i="38"/>
  <c r="O26" i="38"/>
  <c r="P19" i="38"/>
  <c r="Q25" i="38"/>
  <c r="P32" i="38"/>
  <c r="P35" i="38"/>
  <c r="Q38" i="38"/>
  <c r="Q42" i="38"/>
  <c r="P13" i="38"/>
  <c r="M17" i="38"/>
  <c r="Q20" i="38"/>
  <c r="N24" i="38"/>
  <c r="N34" i="38"/>
  <c r="M38" i="38"/>
  <c r="M11" i="38"/>
  <c r="P15" i="38"/>
  <c r="M20" i="38"/>
  <c r="O25" i="38"/>
  <c r="M32" i="38"/>
  <c r="L36" i="38"/>
  <c r="P40" i="38"/>
  <c r="O42" i="38"/>
  <c r="P12" i="38"/>
  <c r="P16" i="38"/>
  <c r="N23" i="38"/>
  <c r="L13" i="38"/>
  <c r="Q35" i="38"/>
  <c r="M39" i="38"/>
  <c r="L41" i="38"/>
  <c r="O43" i="38"/>
  <c r="P38" i="38"/>
  <c r="N36" i="38"/>
  <c r="L34" i="38"/>
  <c r="P26" i="38"/>
  <c r="N21" i="38"/>
  <c r="P18" i="38"/>
  <c r="N13" i="38"/>
  <c r="Q36" i="38"/>
  <c r="Q33" i="38"/>
  <c r="O24" i="38"/>
  <c r="O17" i="38"/>
  <c r="Q13" i="38"/>
  <c r="Q43" i="38"/>
  <c r="Q41" i="38"/>
  <c r="P39" i="38"/>
  <c r="P36" i="38"/>
  <c r="P33" i="38"/>
  <c r="W22" i="36"/>
  <c r="Q34" i="38"/>
  <c r="Q37" i="38"/>
  <c r="Q40" i="38"/>
  <c r="P17" i="38"/>
  <c r="M15" i="38"/>
  <c r="Q26" i="38"/>
  <c r="O18" i="38"/>
  <c r="N14" i="38"/>
  <c r="Q16" i="38"/>
  <c r="M16" i="38"/>
  <c r="M23" i="38"/>
  <c r="M34" i="38"/>
  <c r="M37" i="38"/>
  <c r="M40" i="38"/>
  <c r="Q11" i="38"/>
  <c r="O15" i="38"/>
  <c r="O22" i="38"/>
  <c r="M26" i="38"/>
  <c r="L32" i="38"/>
  <c r="O40" i="38"/>
  <c r="M42" i="38"/>
  <c r="N18" i="38"/>
  <c r="Q22" i="38"/>
  <c r="L12" i="38"/>
  <c r="O34" i="38"/>
  <c r="N38" i="38"/>
  <c r="M41" i="38"/>
  <c r="N11" i="38"/>
  <c r="P14" i="38"/>
  <c r="N25" i="38"/>
  <c r="P34" i="38"/>
  <c r="O37" i="38"/>
  <c r="N40" i="38"/>
  <c r="AA14" i="36"/>
  <c r="L44" i="35"/>
  <c r="N41" i="35"/>
  <c r="N37" i="35"/>
  <c r="N33" i="35"/>
  <c r="N24" i="35"/>
  <c r="N15" i="35"/>
  <c r="N19" i="35"/>
  <c r="N23" i="35"/>
  <c r="N44" i="35"/>
  <c r="N40" i="35"/>
  <c r="N36" i="35"/>
  <c r="N32" i="35"/>
  <c r="N13" i="35"/>
  <c r="N16" i="35"/>
  <c r="N20" i="35"/>
  <c r="N43" i="35"/>
  <c r="N39" i="35"/>
  <c r="N35" i="35"/>
  <c r="N31" i="35"/>
  <c r="N12" i="35"/>
  <c r="N17" i="35"/>
  <c r="N21" i="35"/>
  <c r="N42" i="35"/>
  <c r="N38" i="35"/>
  <c r="N34" i="35"/>
  <c r="N25" i="35"/>
  <c r="N14" i="35"/>
  <c r="N18" i="35"/>
  <c r="N22" i="35"/>
  <c r="N12" i="38"/>
  <c r="P25" i="38"/>
  <c r="O32" i="38"/>
  <c r="O35" i="38"/>
  <c r="O38" i="38"/>
  <c r="P42" i="38"/>
  <c r="Q17" i="38"/>
  <c r="P43" i="38"/>
  <c r="M22" i="38"/>
  <c r="N20" i="38"/>
  <c r="Q18" i="38"/>
  <c r="M24" i="38"/>
  <c r="L42" i="38"/>
  <c r="Q12" i="38"/>
  <c r="N16" i="38"/>
  <c r="Q19" i="38"/>
  <c r="O23" i="38"/>
  <c r="Q32" i="38"/>
  <c r="N37" i="38"/>
  <c r="L43" i="38"/>
  <c r="Q14" i="38"/>
  <c r="M19" i="38"/>
  <c r="P23" i="38"/>
  <c r="N35" i="38"/>
  <c r="L39" i="38"/>
  <c r="N15" i="38"/>
  <c r="N19" i="38"/>
  <c r="P22" i="38"/>
  <c r="N32" i="38"/>
  <c r="M35" i="38"/>
  <c r="L38" i="38"/>
  <c r="N42" i="38"/>
  <c r="AH35" i="39"/>
  <c r="AG34" i="39"/>
  <c r="AG26" i="39"/>
  <c r="AG25" i="39"/>
  <c r="AG24" i="39"/>
  <c r="AG23" i="39"/>
  <c r="AG22" i="39"/>
  <c r="AG21" i="39"/>
  <c r="AG20" i="39"/>
  <c r="AG19" i="39"/>
  <c r="AH36" i="39"/>
  <c r="AG35" i="39"/>
  <c r="AF34" i="39"/>
  <c r="AJ26" i="39"/>
  <c r="AF26" i="39"/>
  <c r="AJ25" i="39"/>
  <c r="AF25" i="39"/>
  <c r="AJ24" i="39"/>
  <c r="AF24" i="39"/>
  <c r="AJ23" i="39"/>
  <c r="AF23" i="39"/>
  <c r="AJ22" i="39"/>
  <c r="AF22" i="39"/>
  <c r="AJ21" i="39"/>
  <c r="AF21" i="39"/>
  <c r="AJ20" i="39"/>
  <c r="AF20" i="39"/>
  <c r="AJ19" i="39"/>
  <c r="AF19" i="39"/>
  <c r="AH34" i="39"/>
  <c r="AH25" i="39"/>
  <c r="AH23" i="39"/>
  <c r="AH21" i="39"/>
  <c r="AH19" i="39"/>
  <c r="AG36" i="39"/>
  <c r="AI26" i="39"/>
  <c r="AI24" i="39"/>
  <c r="AI22" i="39"/>
  <c r="AI20" i="39"/>
  <c r="AF36" i="39"/>
  <c r="AH26" i="39"/>
  <c r="AH24" i="39"/>
  <c r="AH22" i="39"/>
  <c r="AH20" i="39"/>
  <c r="AF35" i="39"/>
  <c r="AI25" i="39"/>
  <c r="AI23" i="39"/>
  <c r="AI21" i="39"/>
  <c r="AI19" i="39"/>
  <c r="BA11" i="39"/>
  <c r="AH31" i="39"/>
  <c r="AH33" i="39"/>
  <c r="P47" i="40"/>
  <c r="O40" i="40"/>
  <c r="Q43" i="40"/>
  <c r="Q46" i="40"/>
  <c r="L40" i="41"/>
  <c r="K35" i="41"/>
  <c r="J43" i="41"/>
  <c r="L37" i="41"/>
  <c r="K32" i="41"/>
  <c r="L35" i="41"/>
  <c r="K37" i="41"/>
  <c r="J37" i="41"/>
  <c r="J36" i="41"/>
  <c r="J18" i="41"/>
  <c r="L21" i="41"/>
  <c r="L13" i="41"/>
  <c r="L26" i="41"/>
  <c r="L18" i="41"/>
  <c r="J23" i="41"/>
  <c r="K24" i="41"/>
  <c r="K16" i="41"/>
  <c r="J21" i="41"/>
  <c r="K23" i="41"/>
  <c r="K15" i="41"/>
  <c r="J32" i="41"/>
  <c r="AN15" i="44"/>
  <c r="AZ21" i="44"/>
  <c r="AS20" i="44"/>
  <c r="AO19" i="44"/>
  <c r="AJ18" i="44"/>
  <c r="AZ16" i="44"/>
  <c r="AI11" i="44"/>
  <c r="AM28" i="44"/>
  <c r="AU22" i="44"/>
  <c r="AC20" i="44"/>
  <c r="AW18" i="44"/>
  <c r="AJ16" i="44"/>
  <c r="AP12" i="44"/>
  <c r="AC17" i="44"/>
  <c r="AW21" i="44"/>
  <c r="AO20" i="44"/>
  <c r="AK19" i="44"/>
  <c r="AG18" i="44"/>
  <c r="AZ14" i="44"/>
  <c r="AG22" i="44"/>
  <c r="AQ25" i="44"/>
  <c r="AU28" i="44"/>
  <c r="AC31" i="44"/>
  <c r="AY12" i="44"/>
  <c r="AY15" i="44"/>
  <c r="AE16" i="44"/>
  <c r="AV18" i="44"/>
  <c r="AS19" i="44"/>
  <c r="AP20" i="44"/>
  <c r="AQ21" i="44"/>
  <c r="AN22" i="44"/>
  <c r="AI25" i="44"/>
  <c r="AX25" i="44"/>
  <c r="AF28" i="44"/>
  <c r="AH15" i="44"/>
  <c r="AM15" i="44"/>
  <c r="AM11" i="44"/>
  <c r="AY16" i="44"/>
  <c r="AM18" i="44"/>
  <c r="AE19" i="44"/>
  <c r="AU19" i="44"/>
  <c r="AM20" i="44"/>
  <c r="AE21" i="44"/>
  <c r="AX21" i="44"/>
  <c r="AP22" i="44"/>
  <c r="AZ25" i="44"/>
  <c r="AC28" i="44"/>
  <c r="AS28" i="44"/>
  <c r="AN14" i="44"/>
  <c r="AD21" i="44"/>
  <c r="AL18" i="44"/>
  <c r="AN20" i="44"/>
  <c r="AO25" i="44"/>
  <c r="AZ18" i="44"/>
  <c r="AC13" i="44"/>
  <c r="AN16" i="44"/>
  <c r="AJ19" i="44"/>
  <c r="AN25" i="43"/>
  <c r="AN19" i="43"/>
  <c r="AU22" i="43"/>
  <c r="AE22" i="43"/>
  <c r="AM21" i="43"/>
  <c r="AU20" i="43"/>
  <c r="AE20" i="43"/>
  <c r="AC30" i="44"/>
  <c r="AM25" i="43"/>
  <c r="AL19" i="43"/>
  <c r="AT22" i="43"/>
  <c r="AD22" i="43"/>
  <c r="AL21" i="43"/>
  <c r="AW25" i="43"/>
  <c r="AL25" i="43"/>
  <c r="AI19" i="43"/>
  <c r="AS22" i="43"/>
  <c r="AC22" i="43"/>
  <c r="AK21" i="43"/>
  <c r="AS20" i="43"/>
  <c r="AC20" i="43"/>
  <c r="AS25" i="43"/>
  <c r="AR21" i="43"/>
  <c r="AO25" i="43"/>
  <c r="AN21" i="43"/>
  <c r="AK25" i="43"/>
  <c r="AJ21" i="43"/>
  <c r="AT19" i="43"/>
  <c r="AC24" i="43"/>
  <c r="F12" i="45"/>
  <c r="F14" i="12"/>
  <c r="F11" i="45"/>
  <c r="F10" i="12"/>
  <c r="AE43" i="37"/>
  <c r="AB41" i="37"/>
  <c r="AC38" i="37"/>
  <c r="AE35" i="37"/>
  <c r="AB33" i="37"/>
  <c r="AD27" i="37"/>
  <c r="AF24" i="37"/>
  <c r="AC19" i="37"/>
  <c r="AE16" i="37"/>
  <c r="AF13" i="37"/>
  <c r="AD41" i="37"/>
  <c r="AF38" i="37"/>
  <c r="AD33" i="37"/>
  <c r="AE30" i="37"/>
  <c r="AC27" i="37"/>
  <c r="AE24" i="37"/>
  <c r="AD20" i="37"/>
  <c r="AE28" i="37"/>
  <c r="AF17" i="37"/>
  <c r="AB42" i="37"/>
  <c r="AC39" i="37"/>
  <c r="AE36" i="37"/>
  <c r="AD40" i="37"/>
  <c r="AF37" i="37"/>
  <c r="AD32" i="37"/>
  <c r="AE29" i="37"/>
  <c r="AB27" i="37"/>
  <c r="AC24" i="37"/>
  <c r="AE21" i="37"/>
  <c r="AF18" i="37"/>
  <c r="AB16" i="37"/>
  <c r="AC18" i="37"/>
  <c r="AC13" i="37"/>
  <c r="AC20" i="37"/>
  <c r="AB14" i="37"/>
  <c r="AC33" i="37"/>
  <c r="AD22" i="37"/>
  <c r="AE14" i="37"/>
  <c r="AB11" i="37"/>
  <c r="AD24" i="37"/>
  <c r="AD15" i="37"/>
  <c r="AE11" i="37"/>
  <c r="Y36" i="37"/>
  <c r="W35" i="37"/>
  <c r="AA22" i="37"/>
  <c r="AA38" i="37"/>
  <c r="X13" i="37"/>
  <c r="T15" i="37"/>
  <c r="Y40" i="37"/>
  <c r="U36" i="37"/>
  <c r="Z25" i="37"/>
  <c r="U15" i="37"/>
  <c r="S27" i="37"/>
  <c r="X42" i="37"/>
  <c r="U40" i="37"/>
  <c r="Z29" i="37"/>
  <c r="V25" i="37"/>
  <c r="V11" i="37"/>
  <c r="S23" i="37"/>
  <c r="V40" i="37"/>
  <c r="Z33" i="37"/>
  <c r="V29" i="37"/>
  <c r="Z11" i="37"/>
  <c r="Z31" i="37"/>
  <c r="S13" i="37"/>
  <c r="T22" i="37"/>
  <c r="T30" i="37"/>
  <c r="S41" i="37"/>
  <c r="Z16" i="37"/>
  <c r="U20" i="37"/>
  <c r="V26" i="37"/>
  <c r="AA41" i="37"/>
  <c r="W43" i="37"/>
  <c r="X38" i="37"/>
  <c r="Y29" i="37"/>
  <c r="W18" i="37"/>
  <c r="S14" i="37"/>
  <c r="AB43" i="37"/>
  <c r="AC40" i="37"/>
  <c r="AE37" i="37"/>
  <c r="AB35" i="37"/>
  <c r="AC32" i="37"/>
  <c r="AD29" i="37"/>
  <c r="AF26" i="37"/>
  <c r="AD21" i="37"/>
  <c r="AE18" i="37"/>
  <c r="AF15" i="37"/>
  <c r="AF40" i="37"/>
  <c r="AD35" i="37"/>
  <c r="AF32" i="37"/>
  <c r="AB30" i="37"/>
  <c r="AE26" i="37"/>
  <c r="AC23" i="37"/>
  <c r="AB24" i="37"/>
  <c r="AC41" i="37"/>
  <c r="AE38" i="37"/>
  <c r="AB36" i="37"/>
  <c r="AD42" i="37"/>
  <c r="AF39" i="37"/>
  <c r="AD34" i="37"/>
  <c r="AE31" i="37"/>
  <c r="AB29" i="37"/>
  <c r="AC26" i="37"/>
  <c r="AE23" i="37"/>
  <c r="AF20" i="37"/>
  <c r="AC15" i="37"/>
  <c r="AD26" i="37"/>
  <c r="AD16" i="37"/>
  <c r="AC12" i="37"/>
  <c r="AD28" i="37"/>
  <c r="AE17" i="37"/>
  <c r="AB13" i="37"/>
  <c r="AD30" i="37"/>
  <c r="AE19" i="37"/>
  <c r="AE13" i="37"/>
  <c r="AE32" i="37"/>
  <c r="AF21" i="37"/>
  <c r="AC14" i="37"/>
  <c r="AA16" i="37"/>
  <c r="U32" i="37"/>
  <c r="X26" i="37"/>
  <c r="W34" i="37"/>
  <c r="S20" i="37"/>
  <c r="X39" i="37"/>
  <c r="T35" i="37"/>
  <c r="Y24" i="37"/>
  <c r="V17" i="37"/>
  <c r="U30" i="37"/>
  <c r="X43" i="37"/>
  <c r="T39" i="37"/>
  <c r="Y28" i="37"/>
  <c r="U24" i="37"/>
  <c r="W12" i="37"/>
  <c r="W25" i="37"/>
  <c r="T43" i="37"/>
  <c r="Y32" i="37"/>
  <c r="U28" i="37"/>
  <c r="V16" i="37"/>
  <c r="V35" i="37"/>
  <c r="X14" i="37"/>
  <c r="S24" i="37"/>
  <c r="S32" i="37"/>
  <c r="Z43" i="37"/>
  <c r="U11" i="37"/>
  <c r="W17" i="37"/>
  <c r="V21" i="37"/>
  <c r="AA29" i="37"/>
  <c r="Y43" i="37"/>
  <c r="T37" i="37"/>
  <c r="T28" i="37"/>
  <c r="AA17" i="37"/>
  <c r="W13" i="37"/>
  <c r="AC42" i="37"/>
  <c r="AE39" i="37"/>
  <c r="AB37" i="37"/>
  <c r="AC34" i="37"/>
  <c r="AD31" i="37"/>
  <c r="AF28" i="37"/>
  <c r="AD23" i="37"/>
  <c r="AE20" i="37"/>
  <c r="AB18" i="37"/>
  <c r="AD12" i="37"/>
  <c r="AD43" i="37"/>
  <c r="AD37" i="37"/>
  <c r="AF34" i="37"/>
  <c r="AB32" i="37"/>
  <c r="AC29" i="37"/>
  <c r="AB26" i="37"/>
  <c r="AE22" i="37"/>
  <c r="AD18" i="37"/>
  <c r="AB22" i="37"/>
  <c r="AC43" i="37"/>
  <c r="AE40" i="37"/>
  <c r="AB38" i="37"/>
  <c r="AC35" i="37"/>
  <c r="AF41" i="37"/>
  <c r="AD36" i="37"/>
  <c r="AF33" i="37"/>
  <c r="AB31" i="37"/>
  <c r="AC28" i="37"/>
  <c r="AE25" i="37"/>
  <c r="AB23" i="37"/>
  <c r="AD17" i="37"/>
  <c r="AE34" i="37"/>
  <c r="AF23" i="37"/>
  <c r="AB15" i="37"/>
  <c r="AD11" i="37"/>
  <c r="AF25" i="37"/>
  <c r="AC16" i="37"/>
  <c r="AF27" i="37"/>
  <c r="AF12" i="37"/>
  <c r="AF29" i="37"/>
  <c r="AB19" i="37"/>
  <c r="AD13" i="37"/>
  <c r="X24" i="37"/>
  <c r="X35" i="37"/>
  <c r="Z38" i="37"/>
  <c r="S30" i="37"/>
  <c r="S29" i="37"/>
  <c r="Z37" i="37"/>
  <c r="AA42" i="37"/>
  <c r="W38" i="37"/>
  <c r="S34" i="37"/>
  <c r="X23" i="37"/>
  <c r="Z20" i="37"/>
  <c r="Y33" i="37"/>
  <c r="W42" i="37"/>
  <c r="S38" i="37"/>
  <c r="X27" i="37"/>
  <c r="T23" i="37"/>
  <c r="T14" i="37"/>
  <c r="W28" i="37"/>
  <c r="S42" i="37"/>
  <c r="X31" i="37"/>
  <c r="T27" i="37"/>
  <c r="AA21" i="37"/>
  <c r="Z40" i="37"/>
  <c r="S18" i="37"/>
  <c r="Y25" i="37"/>
  <c r="T34" i="37"/>
  <c r="Y14" i="37"/>
  <c r="X18" i="37"/>
  <c r="Y22" i="37"/>
  <c r="W31" i="37"/>
  <c r="T42" i="37"/>
  <c r="Z34" i="37"/>
  <c r="T21" i="37"/>
  <c r="U16" i="37"/>
  <c r="AA12" i="37"/>
  <c r="AD27" i="36"/>
  <c r="BF14" i="39"/>
  <c r="BB14" i="39"/>
  <c r="AX14" i="39"/>
  <c r="AT14" i="39"/>
  <c r="AP14" i="39"/>
  <c r="BD13" i="39"/>
  <c r="AZ13" i="39"/>
  <c r="AV13" i="39"/>
  <c r="AR13" i="39"/>
  <c r="BF12" i="39"/>
  <c r="BB12" i="39"/>
  <c r="AX12" i="39"/>
  <c r="AT12" i="39"/>
  <c r="AP12" i="39"/>
  <c r="BD11" i="39"/>
  <c r="AZ11" i="39"/>
  <c r="AV11" i="39"/>
  <c r="AR11" i="39"/>
  <c r="AN11" i="39"/>
  <c r="AJ11" i="39"/>
  <c r="AG12" i="39"/>
  <c r="AK12" i="39"/>
  <c r="AO12" i="39"/>
  <c r="AJ13" i="39"/>
  <c r="AN13" i="39"/>
  <c r="AI14" i="39"/>
  <c r="AM14" i="39"/>
  <c r="BE14" i="39"/>
  <c r="BA14" i="39"/>
  <c r="AW14" i="39"/>
  <c r="AS14" i="39"/>
  <c r="BG13" i="39"/>
  <c r="BC13" i="39"/>
  <c r="AY13" i="39"/>
  <c r="AU13" i="39"/>
  <c r="AQ13" i="39"/>
  <c r="BE12" i="39"/>
  <c r="BA12" i="39"/>
  <c r="AW12" i="39"/>
  <c r="AS12" i="39"/>
  <c r="BG11" i="39"/>
  <c r="BC11" i="39"/>
  <c r="AY11" i="39"/>
  <c r="AU11" i="39"/>
  <c r="AQ11" i="39"/>
  <c r="AM11" i="39"/>
  <c r="AI11" i="39"/>
  <c r="AH12" i="39"/>
  <c r="AL12" i="39"/>
  <c r="AG13" i="39"/>
  <c r="AK13" i="39"/>
  <c r="AO13" i="39"/>
  <c r="AJ14" i="39"/>
  <c r="AN14" i="39"/>
  <c r="BD14" i="39"/>
  <c r="AZ14" i="39"/>
  <c r="AV14" i="39"/>
  <c r="AR14" i="39"/>
  <c r="BF13" i="39"/>
  <c r="BB13" i="39"/>
  <c r="AX13" i="39"/>
  <c r="AT13" i="39"/>
  <c r="AP13" i="39"/>
  <c r="BD12" i="39"/>
  <c r="AZ12" i="39"/>
  <c r="AV12" i="39"/>
  <c r="AR12" i="39"/>
  <c r="BF11" i="39"/>
  <c r="BB11" i="39"/>
  <c r="AX11" i="39"/>
  <c r="AT11" i="39"/>
  <c r="AP11" i="39"/>
  <c r="AL11" i="39"/>
  <c r="AH11" i="39"/>
  <c r="AI12" i="39"/>
  <c r="AM12" i="39"/>
  <c r="AH13" i="39"/>
  <c r="AL13" i="39"/>
  <c r="AG14" i="39"/>
  <c r="AK14" i="39"/>
  <c r="AO14" i="39"/>
  <c r="BG14" i="39"/>
  <c r="AQ14" i="39"/>
  <c r="AS13" i="39"/>
  <c r="AU12" i="39"/>
  <c r="AW11" i="39"/>
  <c r="AG11" i="39"/>
  <c r="AM13" i="39"/>
  <c r="BC14" i="39"/>
  <c r="BE13" i="39"/>
  <c r="BG12" i="39"/>
  <c r="AQ12" i="39"/>
  <c r="AS11" i="39"/>
  <c r="AJ12" i="39"/>
  <c r="AH14" i="39"/>
  <c r="AY14" i="39"/>
  <c r="BA13" i="39"/>
  <c r="BC12" i="39"/>
  <c r="BE11" i="39"/>
  <c r="AO11" i="39"/>
  <c r="AN12" i="39"/>
  <c r="AL14" i="39"/>
  <c r="AO13" i="42"/>
  <c r="AS14" i="42"/>
  <c r="AK12" i="42"/>
  <c r="AP13" i="42"/>
  <c r="AP12" i="42"/>
  <c r="AQ22" i="42"/>
  <c r="AO24" i="42"/>
  <c r="AK22" i="42"/>
  <c r="AH25" i="42"/>
  <c r="AP26" i="42"/>
  <c r="AY12" i="39"/>
  <c r="AZ25" i="42"/>
  <c r="BG25" i="42"/>
  <c r="AQ26" i="42"/>
  <c r="AR25" i="42"/>
  <c r="AO17" i="42"/>
  <c r="AL16" i="42"/>
  <c r="AI15" i="42"/>
  <c r="AH17" i="42"/>
  <c r="BB25" i="42"/>
  <c r="AL26" i="42"/>
  <c r="AM25" i="42"/>
  <c r="AJ17" i="42"/>
  <c r="AT15" i="42"/>
  <c r="BD25" i="42"/>
  <c r="BI25" i="42"/>
  <c r="AS26" i="42"/>
  <c r="AT25" i="42"/>
  <c r="AQ17" i="42"/>
  <c r="AN16" i="42"/>
  <c r="AK15" i="42"/>
  <c r="AW25" i="42"/>
  <c r="AQ16" i="42"/>
  <c r="BI22" i="42"/>
  <c r="BE22" i="42"/>
  <c r="AW22" i="42"/>
  <c r="BA22" i="42"/>
  <c r="AX22" i="42"/>
  <c r="AW23" i="42"/>
  <c r="BC24" i="42"/>
  <c r="AN22" i="42"/>
  <c r="BD22" i="42"/>
  <c r="AQ23" i="42"/>
  <c r="BG23" i="42"/>
  <c r="AS24" i="42"/>
  <c r="BI24" i="42"/>
  <c r="AT24" i="42"/>
  <c r="BJ24" i="42"/>
  <c r="AL22" i="42"/>
  <c r="AS23" i="42"/>
  <c r="AQ24" i="42"/>
  <c r="BJ26" i="42"/>
  <c r="AU22" i="42"/>
  <c r="BK22" i="42"/>
  <c r="AX23" i="42"/>
  <c r="AJ24" i="42"/>
  <c r="AZ24" i="42"/>
  <c r="BC26" i="42"/>
  <c r="AH12" i="42"/>
  <c r="AH14" i="42"/>
  <c r="AL14" i="42"/>
  <c r="AJ13" i="42"/>
  <c r="AR13" i="42"/>
  <c r="AZ23" i="42"/>
  <c r="BC25" i="42"/>
  <c r="AM26" i="42"/>
  <c r="AN25" i="42"/>
  <c r="AK17" i="42"/>
  <c r="AH16" i="42"/>
  <c r="AR26" i="42"/>
  <c r="AM16" i="42"/>
  <c r="AX26" i="42"/>
  <c r="AH26" i="42"/>
  <c r="AI25" i="42"/>
  <c r="AS16" i="42"/>
  <c r="AP15" i="42"/>
  <c r="AS25" i="42"/>
  <c r="BE25" i="42"/>
  <c r="AO26" i="42"/>
  <c r="AP25" i="42"/>
  <c r="AM17" i="42"/>
  <c r="AJ16" i="42"/>
  <c r="BH25" i="42"/>
  <c r="AO25" i="42"/>
  <c r="AR15" i="42"/>
  <c r="AO22" i="42"/>
  <c r="BH23" i="42"/>
  <c r="AJ23" i="42"/>
  <c r="AN23" i="42"/>
  <c r="BF22" i="42"/>
  <c r="BE23" i="42"/>
  <c r="BK24" i="42"/>
  <c r="AR22" i="42"/>
  <c r="AU23" i="42"/>
  <c r="BK23" i="42"/>
  <c r="AW24" i="42"/>
  <c r="AZ26" i="42"/>
  <c r="AX24" i="42"/>
  <c r="BA26" i="42"/>
  <c r="AT22" i="42"/>
  <c r="BA23" i="42"/>
  <c r="AY24" i="42"/>
  <c r="AI22" i="42"/>
  <c r="AY22" i="42"/>
  <c r="AL23" i="42"/>
  <c r="BB23" i="42"/>
  <c r="AN24" i="42"/>
  <c r="BD24" i="42"/>
  <c r="AT14" i="42"/>
  <c r="AH22" i="42"/>
  <c r="AP14" i="42"/>
  <c r="AH23" i="42"/>
  <c r="AP11" i="42"/>
  <c r="BK26" i="42"/>
  <c r="AY25" i="42"/>
  <c r="AI26" i="42"/>
  <c r="AJ25" i="42"/>
  <c r="AT16" i="42"/>
  <c r="AQ15" i="42"/>
  <c r="AJ26" i="42"/>
  <c r="BJ25" i="42"/>
  <c r="AT26" i="42"/>
  <c r="AU25" i="42"/>
  <c r="AR17" i="42"/>
  <c r="AO16" i="42"/>
  <c r="AL15" i="42"/>
  <c r="AT17" i="42"/>
  <c r="BA25" i="42"/>
  <c r="AK26" i="42"/>
  <c r="AL25" i="42"/>
  <c r="AI17" i="42"/>
  <c r="AS15" i="42"/>
  <c r="AV26" i="42"/>
  <c r="AK25" i="42"/>
  <c r="AN15" i="42"/>
  <c r="AR23" i="42"/>
  <c r="AL24" i="42"/>
  <c r="AP24" i="42"/>
  <c r="BD23" i="42"/>
  <c r="BJ22" i="42"/>
  <c r="AM24" i="42"/>
  <c r="BF26" i="42"/>
  <c r="AV22" i="42"/>
  <c r="AI23" i="42"/>
  <c r="AY23" i="42"/>
  <c r="AK24" i="42"/>
  <c r="BA24" i="42"/>
  <c r="BD26" i="42"/>
  <c r="BB24" i="42"/>
  <c r="BE26" i="42"/>
  <c r="BB22" i="42"/>
  <c r="BI23" i="42"/>
  <c r="BG24" i="42"/>
  <c r="AM22" i="42"/>
  <c r="BC22" i="42"/>
  <c r="AP23" i="42"/>
  <c r="BF23" i="42"/>
  <c r="AR24" i="42"/>
  <c r="BH24" i="42"/>
  <c r="AT12" i="42"/>
  <c r="AJ11" i="42"/>
  <c r="AL11" i="42"/>
  <c r="AH24" i="42"/>
  <c r="AR11" i="42"/>
  <c r="AT11" i="42"/>
  <c r="AU26" i="42"/>
  <c r="AM15" i="42"/>
  <c r="AQ25" i="42"/>
  <c r="AI16" i="42"/>
  <c r="AR16" i="42"/>
  <c r="AJ15" i="42"/>
  <c r="AP22" i="42"/>
  <c r="AZ22" i="42"/>
  <c r="BE24" i="42"/>
  <c r="AK23" i="42"/>
  <c r="BG22" i="42"/>
  <c r="AY26" i="42"/>
  <c r="AN11" i="42"/>
  <c r="AR12" i="42"/>
  <c r="AT13" i="42"/>
  <c r="AI11" i="42"/>
  <c r="AO12" i="42"/>
  <c r="AQ13" i="42"/>
  <c r="AK11" i="42"/>
  <c r="AM12" i="42"/>
  <c r="AS13" i="42"/>
  <c r="AV25" i="42"/>
  <c r="AL17" i="42"/>
  <c r="AN17" i="42"/>
  <c r="AW26" i="42"/>
  <c r="AO15" i="42"/>
  <c r="AV23" i="42"/>
  <c r="AO23" i="42"/>
  <c r="AM23" i="42"/>
  <c r="BH26" i="42"/>
  <c r="AI24" i="42"/>
  <c r="AT23" i="42"/>
  <c r="AH11" i="42"/>
  <c r="AN13" i="42"/>
  <c r="AH13" i="42"/>
  <c r="AJ14" i="42"/>
  <c r="AM11" i="42"/>
  <c r="AS12" i="42"/>
  <c r="AK14" i="42"/>
  <c r="AO11" i="42"/>
  <c r="AQ12" i="42"/>
  <c r="AI14" i="42"/>
  <c r="AI13" i="39"/>
  <c r="AW13" i="39"/>
  <c r="AG32" i="39"/>
  <c r="AF33" i="39"/>
  <c r="T58" i="40"/>
  <c r="T52" i="40"/>
  <c r="Q49" i="40"/>
  <c r="S47" i="40"/>
  <c r="P44" i="40"/>
  <c r="S42" i="40"/>
  <c r="S40" i="40"/>
  <c r="T38" i="40"/>
  <c r="Q37" i="40"/>
  <c r="O50" i="40"/>
  <c r="T48" i="40"/>
  <c r="S58" i="40"/>
  <c r="R39" i="40"/>
  <c r="O54" i="40"/>
  <c r="T54" i="40"/>
  <c r="O37" i="40"/>
  <c r="S39" i="40"/>
  <c r="Q42" i="40"/>
  <c r="O45" i="40"/>
  <c r="S46" i="40"/>
  <c r="O51" i="40"/>
  <c r="S53" i="40"/>
  <c r="Q56" i="40"/>
  <c r="P20" i="40"/>
  <c r="P39" i="40"/>
  <c r="T41" i="40"/>
  <c r="R44" i="40"/>
  <c r="P46" i="40"/>
  <c r="P53" i="40"/>
  <c r="T55" i="40"/>
  <c r="R58" i="40"/>
  <c r="R25" i="40"/>
  <c r="P11" i="40"/>
  <c r="T18" i="40"/>
  <c r="S11" i="40"/>
  <c r="R32" i="40"/>
  <c r="O28" i="40"/>
  <c r="O12" i="40"/>
  <c r="T28" i="40"/>
  <c r="S25" i="40"/>
  <c r="R22" i="40"/>
  <c r="R18" i="40"/>
  <c r="Q15" i="40"/>
  <c r="P12" i="40"/>
  <c r="O19" i="40"/>
  <c r="R29" i="40"/>
  <c r="S24" i="40"/>
  <c r="S20" i="40"/>
  <c r="S16" i="40"/>
  <c r="S12" i="40"/>
  <c r="O22" i="40"/>
  <c r="T56" i="40"/>
  <c r="O52" i="40"/>
  <c r="S48" i="40"/>
  <c r="O47" i="40"/>
  <c r="R45" i="40"/>
  <c r="O44" i="40"/>
  <c r="O42" i="40"/>
  <c r="S38" i="40"/>
  <c r="R51" i="40"/>
  <c r="S50" i="40"/>
  <c r="S56" i="40"/>
  <c r="T40" i="40"/>
  <c r="R49" i="40"/>
  <c r="R55" i="40"/>
  <c r="P56" i="40"/>
  <c r="S37" i="40"/>
  <c r="O43" i="40"/>
  <c r="S45" i="40"/>
  <c r="Q47" i="40"/>
  <c r="O49" i="40"/>
  <c r="S51" i="40"/>
  <c r="Q54" i="40"/>
  <c r="O57" i="40"/>
  <c r="P37" i="40"/>
  <c r="T39" i="40"/>
  <c r="R42" i="40"/>
  <c r="P45" i="40"/>
  <c r="T46" i="40"/>
  <c r="R48" i="40"/>
  <c r="P51" i="40"/>
  <c r="T53" i="40"/>
  <c r="R56" i="40"/>
  <c r="O32" i="40"/>
  <c r="Q22" i="40"/>
  <c r="Q25" i="40"/>
  <c r="R16" i="40"/>
  <c r="O29" i="40"/>
  <c r="T29" i="40"/>
  <c r="O24" i="40"/>
  <c r="Q32" i="40"/>
  <c r="P28" i="40"/>
  <c r="T24" i="40"/>
  <c r="S21" i="40"/>
  <c r="S17" i="40"/>
  <c r="R14" i="40"/>
  <c r="Q11" i="40"/>
  <c r="O15" i="40"/>
  <c r="S28" i="40"/>
  <c r="T23" i="40"/>
  <c r="T19" i="40"/>
  <c r="T15" i="40"/>
  <c r="T11" i="40"/>
  <c r="AQ14" i="42"/>
  <c r="AI12" i="42"/>
  <c r="AM13" i="42"/>
  <c r="AR14" i="42"/>
  <c r="AN12" i="42"/>
  <c r="AV24" i="42"/>
  <c r="BI26" i="42"/>
  <c r="AJ22" i="42"/>
  <c r="AP17" i="42"/>
  <c r="AH15" i="42"/>
  <c r="AP16" i="42"/>
  <c r="AK11" i="39"/>
  <c r="AU14" i="39"/>
  <c r="F11" i="12"/>
  <c r="F8" i="12"/>
  <c r="F12" i="12"/>
  <c r="F9" i="12"/>
</calcChain>
</file>

<file path=xl/comments1.xml><?xml version="1.0" encoding="utf-8"?>
<comments xmlns="http://schemas.openxmlformats.org/spreadsheetml/2006/main">
  <authors>
    <author>Пеленева С.А.</author>
  </authors>
  <commentList>
    <comment ref="AB25" authorId="0" shapeId="0">
      <text>
        <r>
          <rPr>
            <b/>
            <sz val="9"/>
            <color indexed="81"/>
            <rFont val="Tahoma"/>
            <family val="2"/>
            <charset val="204"/>
          </rPr>
          <t>Пеленева С.А.:</t>
        </r>
        <r>
          <rPr>
            <sz val="9"/>
            <color indexed="81"/>
            <rFont val="Tahoma"/>
            <family val="2"/>
            <charset val="204"/>
          </rPr>
          <t xml:space="preserve">
цена согласована 18.03.2021</t>
        </r>
      </text>
    </comment>
  </commentList>
</comments>
</file>

<file path=xl/comments2.xml><?xml version="1.0" encoding="utf-8"?>
<comments xmlns="http://schemas.openxmlformats.org/spreadsheetml/2006/main">
  <authors>
    <author>Пеленева С.А.</author>
  </authors>
  <commentLis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Пеленева С.А.:</t>
        </r>
        <r>
          <rPr>
            <sz val="9"/>
            <color indexed="81"/>
            <rFont val="Tahoma"/>
            <family val="2"/>
            <charset val="204"/>
          </rPr>
          <t xml:space="preserve">
изменение 05.08.2020</t>
        </r>
      </text>
    </comment>
  </commentList>
</comments>
</file>

<file path=xl/comments3.xml><?xml version="1.0" encoding="utf-8"?>
<comments xmlns="http://schemas.openxmlformats.org/spreadsheetml/2006/main">
  <authors>
    <author>Пеленева С.А.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  <charset val="204"/>
          </rPr>
          <t>Пеленева С.А.:</t>
        </r>
        <r>
          <rPr>
            <sz val="9"/>
            <color indexed="81"/>
            <rFont val="Tahoma"/>
            <family val="2"/>
            <charset val="204"/>
          </rPr>
          <t xml:space="preserve">
нет статуса номенклатуры в 1С</t>
        </r>
      </text>
    </comment>
  </commentList>
</comments>
</file>

<file path=xl/sharedStrings.xml><?xml version="1.0" encoding="utf-8"?>
<sst xmlns="http://schemas.openxmlformats.org/spreadsheetml/2006/main" count="2379" uniqueCount="583">
  <si>
    <t>-</t>
  </si>
  <si>
    <t>80/140</t>
  </si>
  <si>
    <t>110/180</t>
  </si>
  <si>
    <t>115/180</t>
  </si>
  <si>
    <t>120/180</t>
  </si>
  <si>
    <t>130/190</t>
  </si>
  <si>
    <t>150/210</t>
  </si>
  <si>
    <t>180/240</t>
  </si>
  <si>
    <t>200/260</t>
  </si>
  <si>
    <t>Комплект теплоизоляционный 80х400 для ППУ - Р 500х500</t>
  </si>
  <si>
    <t>250/310</t>
  </si>
  <si>
    <t xml:space="preserve">Повышенная корозионостойкость сварного шва обеспечена  TIG сваркой в среде аргона, без доступа кислорода. </t>
  </si>
  <si>
    <t>Продукция сертифицирована</t>
  </si>
  <si>
    <t>ТУ № 5263-001-80115295-2011</t>
  </si>
  <si>
    <t>Пож.серт. (обязательная сертификация) № С-.RU.ПБ 37.В.00073</t>
  </si>
  <si>
    <t>Гост Р       № РОСС RU.АЮ 31.НО 9761</t>
  </si>
  <si>
    <t>ТУ             № 5263-001-80115295-2011</t>
  </si>
  <si>
    <t xml:space="preserve">Ваши предложения и нарекания на качество продукции и обслуживания просьба отправлять на эл почту pk@teplov.ru </t>
  </si>
  <si>
    <t>ТУ             № 9695- 001- 80115295 - 2008</t>
  </si>
  <si>
    <t>Изделия, выделенные  жирным шрифтом, входят в складскую программу</t>
  </si>
  <si>
    <t xml:space="preserve">Выделенные цветом изделия являются распродажными(выбирать только при наличии на складе)															</t>
  </si>
  <si>
    <t>Производство изделий не входящих в складскую программу требует дополнительного согласования</t>
  </si>
  <si>
    <t>100/200</t>
  </si>
  <si>
    <t>Крепление регулируемое КР 1000</t>
  </si>
  <si>
    <t>Крепление регулируемое КР 1200</t>
  </si>
  <si>
    <t>Крепление универсальное КУ</t>
  </si>
  <si>
    <t>Крепление подвес 350</t>
  </si>
  <si>
    <t>Крепление подвес 700</t>
  </si>
  <si>
    <t>Проход перекрытия универсальный ППУ - Р 500х500</t>
  </si>
  <si>
    <t>Проход кровли универсальный 30-45 гр.</t>
  </si>
  <si>
    <t>Опора монтажная универсальная</t>
  </si>
  <si>
    <t>Хомут растяжки</t>
  </si>
  <si>
    <t>Лист потолочный универсальный ЛПУ - Р 500*500 мм</t>
  </si>
  <si>
    <t>Фартук</t>
  </si>
  <si>
    <t>Экран защитный 800*1000 мм</t>
  </si>
  <si>
    <t>Экран защитный 500*500 мм</t>
  </si>
  <si>
    <t>Крепление стеновое КС</t>
  </si>
  <si>
    <t>Крепление стеновое регулируемое КСР</t>
  </si>
  <si>
    <t>Площадка сквозная монтажная ПСМ</t>
  </si>
  <si>
    <t xml:space="preserve">Установите согласованный размер скидки от РРЦ и получите цену закупки по вашим условиям </t>
  </si>
  <si>
    <t>Установить размер скидки</t>
  </si>
  <si>
    <t>В прайсе указаны рекомендованные розничные цены (РРЦ).</t>
  </si>
  <si>
    <t>Цены указаны с НДС</t>
  </si>
  <si>
    <t>Наименование</t>
  </si>
  <si>
    <t>Производитель гарантирует качественную работу дымохода при правильно выбранной покупателем марке стали, иных параметров изделий, соблюдении требований, правил монтажа и экслуатации дымохода и тепловой установки. См. инструкция по монтажу и эксплуатации дымоходов "Теплов и Сухов"   WWW.TEPLOV.RU</t>
  </si>
  <si>
    <t>Производитель гарантирует качественную работу дымохода при правильно выбранной покупателем марке стали, иных параметров изделий, соблюдении требований, правил монтажа и экслуатации дымохода и тепловой установки. См. инструкция по монтажу и эксплуатации дымоходов "Теплов и Сухов"  WWW.TEPLOV.RU</t>
  </si>
  <si>
    <t>120/220</t>
  </si>
  <si>
    <t>130/230</t>
  </si>
  <si>
    <t>150/250</t>
  </si>
  <si>
    <t>180/280</t>
  </si>
  <si>
    <t>200/300</t>
  </si>
  <si>
    <t>250/350</t>
  </si>
  <si>
    <t>Продукция сертифицирована: Пож.серт. (обязательная сертификация) № С-.RU.ПБ 37.В.00073;  Гост Р  № РОСС RU.АЮ 31.НО 976;  ТУ № 9695- 001-80115295 - 2008</t>
  </si>
  <si>
    <t>Ваши предложения и нарекания на качество продукции и обслуживания просьба отправлять на эл почту pk@teplov.ru. Производитель гарантирует качественную работу дымохода при правильно выбранной покупателем марке стали, иных параметров изделий, соблюдении требований, правил монтажа и эксплуатации дымохода и тепловой установки.</t>
  </si>
  <si>
    <t>См. инструкция по монтажу и эксплуатации дымоходов "Теплов и Сухов"   WWW.TEPLOV.RU</t>
  </si>
  <si>
    <t xml:space="preserve"> См. инструкция по монтажу и эксплуатации дымоходов "Теплов и Сухов" WWW.TEPLOV.RU</t>
  </si>
  <si>
    <t>Производитель гарантирует качественную работу дымохода при правильно выбранной покупателем марке стали, иных параметров изделий, соблюдении требований, правил монтажа и экслуатации дымохода и тепловой установки.</t>
  </si>
  <si>
    <t>Изделия входят в складскую программу (срок отгрузки до 7 дней)</t>
  </si>
  <si>
    <t>*Производитель гарантирует качественную работу дымохода при правильно выбранной покупателем марке стали, толщине теплоизоляции,иных параметров изделий, соблюдении требований, правил монтажа и экслуатации дымохода и тепловой установки. См. инструкция по монтажу и эксплуатации дымоходов "Теплов и Сухов"  WWW.TEPLOV.RU</t>
  </si>
  <si>
    <t>100/160</t>
  </si>
  <si>
    <t>Штанга регулируемая 380-700 мм</t>
  </si>
  <si>
    <t>Штанга регулируемая 150-300 мм</t>
  </si>
  <si>
    <t xml:space="preserve">Уплотнительное кольцо силиконовое </t>
  </si>
  <si>
    <t>Наименование/Диаметр</t>
  </si>
  <si>
    <t>Дефлектор ДМ-Р 304-0.5 D120 М</t>
  </si>
  <si>
    <t>Дефлектор ДМ-Р 304-0.5 D150 М</t>
  </si>
  <si>
    <t>Дефлектор ДМ-Р 304-0.5 D200</t>
  </si>
  <si>
    <r>
      <rPr>
        <b/>
        <sz val="11"/>
        <rFont val="Arial"/>
        <family val="2"/>
        <charset val="204"/>
      </rPr>
      <t xml:space="preserve">Дефлектор ДМ-Р </t>
    </r>
    <r>
      <rPr>
        <sz val="11"/>
        <rFont val="Arial"/>
        <family val="2"/>
        <charset val="204"/>
      </rPr>
      <t>(304-0.5)</t>
    </r>
  </si>
  <si>
    <t>Зонт ЗМ-Р 304-0.5 D120 М</t>
  </si>
  <si>
    <t>Зонт ЗМ-Р 304-0.5 D150</t>
  </si>
  <si>
    <t>Зонт ЗМ-Р 304-0.5 D200</t>
  </si>
  <si>
    <r>
      <rPr>
        <b/>
        <sz val="11"/>
        <rFont val="Arial"/>
        <family val="2"/>
        <charset val="204"/>
      </rPr>
      <t>Зонт ЗМ-Р</t>
    </r>
    <r>
      <rPr>
        <sz val="11"/>
        <rFont val="Arial"/>
        <family val="2"/>
        <charset val="204"/>
      </rPr>
      <t xml:space="preserve"> (304-0.5)</t>
    </r>
  </si>
  <si>
    <t>Отвод 45* ОМ-Р 316-0.8 D120</t>
  </si>
  <si>
    <t>Отвод 45* ОМ-Р 316-0.8 D150</t>
  </si>
  <si>
    <t>Отвод 45* ОМ-Р 316-0.8 D200</t>
  </si>
  <si>
    <r>
      <rPr>
        <b/>
        <sz val="11"/>
        <rFont val="Arial"/>
        <family val="2"/>
        <charset val="204"/>
      </rPr>
      <t>Отвод моно 45* ОМ-Р</t>
    </r>
    <r>
      <rPr>
        <sz val="11"/>
        <rFont val="Arial"/>
        <family val="2"/>
        <charset val="204"/>
      </rPr>
      <t xml:space="preserve"> (316-0.5) </t>
    </r>
  </si>
  <si>
    <t>Отвод 87* ОМ-Р 316-0.8 D120</t>
  </si>
  <si>
    <t>Отвод 87* ОМ-Р 316-0.8 D150</t>
  </si>
  <si>
    <t>Отвод 87* ОМ-Р 316-0.8 D200</t>
  </si>
  <si>
    <r>
      <rPr>
        <b/>
        <sz val="11"/>
        <rFont val="Arial"/>
        <family val="2"/>
        <charset val="204"/>
      </rPr>
      <t>Отвод моно 87* ОМ-Р</t>
    </r>
    <r>
      <rPr>
        <sz val="11"/>
        <rFont val="Arial"/>
        <family val="2"/>
        <charset val="204"/>
      </rPr>
      <t xml:space="preserve"> (316-0.5)</t>
    </r>
  </si>
  <si>
    <t>Площадка монтажная ПММ-Р 316-0.8 D120</t>
  </si>
  <si>
    <t>Площадка монтажная ПММ-Р 316-0.8 D150</t>
  </si>
  <si>
    <t>Площадка монтажная ПММ-Р 316-0.8 D200</t>
  </si>
  <si>
    <r>
      <rPr>
        <b/>
        <sz val="11"/>
        <rFont val="Arial"/>
        <family val="2"/>
        <charset val="204"/>
      </rPr>
      <t>Площадка монтажная ПММ-Р</t>
    </r>
    <r>
      <rPr>
        <sz val="11"/>
        <rFont val="Arial"/>
        <family val="2"/>
        <charset val="204"/>
      </rPr>
      <t xml:space="preserve"> (316-0.5)</t>
    </r>
  </si>
  <si>
    <t>Тройник 45* ТРМ(М)-Р 316-0.8 D120</t>
  </si>
  <si>
    <t>Тройник 45* ТРМ(М)-Р 316-0.8 D150</t>
  </si>
  <si>
    <t>Тройник 45* ТРМ(М)-Р 316-0.8 D200</t>
  </si>
  <si>
    <r>
      <rPr>
        <b/>
        <sz val="11"/>
        <rFont val="Arial"/>
        <family val="2"/>
        <charset val="204"/>
      </rPr>
      <t>Тройник моно 45* ТРМ(М)-Р</t>
    </r>
    <r>
      <rPr>
        <sz val="11"/>
        <rFont val="Arial"/>
        <family val="2"/>
        <charset val="204"/>
      </rPr>
      <t xml:space="preserve"> (316-0.5)</t>
    </r>
  </si>
  <si>
    <t>Тройник 87* ТРМ(М)-Р 316-0.8 D120</t>
  </si>
  <si>
    <t>Тройник 87* ТРМ(М)-Р 316-0.8 D150</t>
  </si>
  <si>
    <t>Тройник 87* ТРМ(М)-Р 316-0.8 D200</t>
  </si>
  <si>
    <r>
      <rPr>
        <b/>
        <sz val="11"/>
        <rFont val="Arial"/>
        <family val="2"/>
        <charset val="204"/>
      </rPr>
      <t>Тройник моно 87* ТРМ(М)-Р</t>
    </r>
    <r>
      <rPr>
        <sz val="11"/>
        <rFont val="Arial"/>
        <family val="2"/>
        <charset val="204"/>
      </rPr>
      <t xml:space="preserve"> (316-0.5)</t>
    </r>
  </si>
  <si>
    <t>Труба телескоп L300-450 ТТМ-Р 316-0.8 D120</t>
  </si>
  <si>
    <t>Труба телескоп L300-450 ТТМ-Р 316-0.8 D150</t>
  </si>
  <si>
    <t>Труба телескоп L300-450 ТТМ-Р 316-0.8 D200</t>
  </si>
  <si>
    <r>
      <rPr>
        <b/>
        <sz val="11"/>
        <rFont val="Arial"/>
        <family val="2"/>
        <charset val="204"/>
      </rPr>
      <t>Труба телескоп L300-450 ТТМ-Р</t>
    </r>
    <r>
      <rPr>
        <sz val="11"/>
        <rFont val="Arial"/>
        <family val="2"/>
        <charset val="204"/>
      </rPr>
      <t xml:space="preserve"> (316-0.5)</t>
    </r>
  </si>
  <si>
    <t>Труба L1000 ТМ-Р 316-0.8 D120</t>
  </si>
  <si>
    <t>Труба L1000 ТМ-Р 316-0.8 D150</t>
  </si>
  <si>
    <t>Труба L1000 ТМ-Р 316-0.8 D200</t>
  </si>
  <si>
    <r>
      <rPr>
        <b/>
        <sz val="11"/>
        <rFont val="Arial"/>
        <family val="2"/>
        <charset val="204"/>
      </rPr>
      <t>Труба моно L1000 ТМ-Р</t>
    </r>
    <r>
      <rPr>
        <sz val="11"/>
        <rFont val="Arial"/>
        <family val="2"/>
        <charset val="204"/>
      </rPr>
      <t xml:space="preserve"> (316-0.5)</t>
    </r>
  </si>
  <si>
    <t>Труба L250 ТМ-Р 316-0.8 D120</t>
  </si>
  <si>
    <t>Труба L250 ТМ-Р 316-0.8 D150</t>
  </si>
  <si>
    <t>Труба L250 ТМ-Р 316-0.8 D200</t>
  </si>
  <si>
    <r>
      <rPr>
        <b/>
        <sz val="11"/>
        <rFont val="Arial"/>
        <family val="2"/>
        <charset val="204"/>
      </rPr>
      <t>Труба моно L250 ТМ-Р</t>
    </r>
    <r>
      <rPr>
        <sz val="11"/>
        <rFont val="Arial"/>
        <family val="2"/>
        <charset val="204"/>
      </rPr>
      <t xml:space="preserve"> (316-0.5)</t>
    </r>
  </si>
  <si>
    <t>Труба L500 ТМ-Р 316-0.8 D120</t>
  </si>
  <si>
    <t>Труба L500 ТМ-Р 316-0.8 D150</t>
  </si>
  <si>
    <t>Труба L500 ТМ-Р 316-0.8 D200</t>
  </si>
  <si>
    <r>
      <rPr>
        <b/>
        <sz val="11"/>
        <rFont val="Arial"/>
        <family val="2"/>
        <charset val="204"/>
      </rPr>
      <t>Труба моно L500 ТМ-Р</t>
    </r>
    <r>
      <rPr>
        <sz val="11"/>
        <rFont val="Arial"/>
        <family val="2"/>
        <charset val="204"/>
      </rPr>
      <t xml:space="preserve"> (316-0.5)</t>
    </r>
  </si>
  <si>
    <t>Шибер ШМ(М)-Р 316-0.8 D120</t>
  </si>
  <si>
    <t>Шибер ШМ(М)-Р 316-0.8 D150</t>
  </si>
  <si>
    <t>Шибер ШМ(М)-Р 316-0.8 D200</t>
  </si>
  <si>
    <r>
      <rPr>
        <b/>
        <sz val="11"/>
        <rFont val="Arial"/>
        <family val="2"/>
        <charset val="204"/>
      </rPr>
      <t>Шибер моно ШМ(М)-Р</t>
    </r>
    <r>
      <rPr>
        <sz val="11"/>
        <rFont val="Arial"/>
        <family val="2"/>
        <charset val="204"/>
      </rPr>
      <t xml:space="preserve"> (304-0.5)</t>
    </r>
  </si>
  <si>
    <r>
      <rPr>
        <b/>
        <sz val="11"/>
        <rFont val="Arial"/>
        <family val="2"/>
        <charset val="204"/>
      </rPr>
      <t>Шибер моно ШМ(М)-Р</t>
    </r>
    <r>
      <rPr>
        <sz val="11"/>
        <rFont val="Arial"/>
        <family val="2"/>
        <charset val="204"/>
      </rPr>
      <t xml:space="preserve"> (304-0.8)</t>
    </r>
  </si>
  <si>
    <t>Заглушка ревизии моно ЗРМ-Р 304-0.5 D120 М</t>
  </si>
  <si>
    <t>Заглушка ревизии моно ЗРМ-Р 304-0.5 D150 М</t>
  </si>
  <si>
    <t>Заглушка ревизии моно ЗРМ-Р 304-0.5 D200 М</t>
  </si>
  <si>
    <r>
      <rPr>
        <b/>
        <sz val="11"/>
        <rFont val="Arial"/>
        <family val="2"/>
        <charset val="204"/>
      </rPr>
      <t>Заглушка ревизии моно ЗРМ-Р</t>
    </r>
    <r>
      <rPr>
        <sz val="11"/>
        <rFont val="Arial"/>
        <family val="2"/>
        <charset val="204"/>
      </rPr>
      <t xml:space="preserve"> (304-0.5)</t>
    </r>
  </si>
  <si>
    <t>Конденсатоотвод моно КМ-Р 316-0.5 D120 М</t>
  </si>
  <si>
    <t>Конденсатоотвод моно КМ-Р 316-0.5 D150 М</t>
  </si>
  <si>
    <t>Конденсатоотвод моно КМ-Р 316-0.5 D200 М</t>
  </si>
  <si>
    <r>
      <rPr>
        <b/>
        <sz val="11"/>
        <rFont val="Arial"/>
        <family val="2"/>
        <charset val="204"/>
      </rPr>
      <t>Конденсатоотвод моно КМ-Р</t>
    </r>
    <r>
      <rPr>
        <sz val="11"/>
        <rFont val="Arial"/>
        <family val="2"/>
        <charset val="204"/>
      </rPr>
      <t xml:space="preserve"> (316-0.5)</t>
    </r>
  </si>
  <si>
    <t>Конус КТ-Р 316, 0,5/304 D120/220 М с хомутом</t>
  </si>
  <si>
    <t>Конус КТ-Р 316, 0,5/304 D150/250 М с хомутом</t>
  </si>
  <si>
    <t>Конус КТ-Р 316, 0,5/304 D200/300 с хомутом</t>
  </si>
  <si>
    <t>Отвод ОТ-Р 45* 316, 0,8/304 D120/220 с хомутом</t>
  </si>
  <si>
    <t>Отвод ОТ-Р 45* 316, 0,8/304 D150/250 с хомутом</t>
  </si>
  <si>
    <t>Отвод ОТ-Р 45* 316, 0,8/304 D200/300 с хомутом</t>
  </si>
  <si>
    <t>Отвод ОТ-Р 87* 316, 0,8/304 D120/220 с хомутом</t>
  </si>
  <si>
    <t>Отвод ОТ-Р 87* 316, 0,8/304 D150/250 с хомутом</t>
  </si>
  <si>
    <t>Отвод ОТ-Р 87* 316, 0,8/304 D200/300 с хомутом</t>
  </si>
  <si>
    <t>Переход  Моно/Термо ПМТ-Р 316, 0,8/304 D120/220</t>
  </si>
  <si>
    <t>Переход  Моно/Термо ПМТ-Р 316, 0,8/304 D150/250</t>
  </si>
  <si>
    <t>Переход  Моно/Термо ПМТ-Р 316, 0,8/304 D200/300</t>
  </si>
  <si>
    <t>Площадка монтажная термо ПМТ-Р 316, 0,8/304 D120/220 с хомутом</t>
  </si>
  <si>
    <t>Площадка монтажная термо ПМТ-Р 316, 0,8/304 D150/250 с хомутом</t>
  </si>
  <si>
    <t xml:space="preserve">Площадка монтажная термо ПМТ-Р 316, 0,8/304 D200/300 с хомутом </t>
  </si>
  <si>
    <t>Тройник Термо 45* ТРТ-Р 316-0.8/304 D120/220 с хомутом</t>
  </si>
  <si>
    <t>Тройник Термо 45* ТРТ-Р 316-0.8/304 D150/250 с хомутом</t>
  </si>
  <si>
    <t>Тройник Термо 45* ТРТ-Р 316-0.8/304 D200/300 с хомутом</t>
  </si>
  <si>
    <t>Тройник Термо ТРT(М)-Р 87* 316, 0,8/304 D120/220 с хомутом</t>
  </si>
  <si>
    <t>Тройник Термо ТРT(М)-Р 87* 316, 0,8/304 D150/250 с хомутом</t>
  </si>
  <si>
    <t>Тройник Термо ТРT(М)-Р 87* 316, 0,8/304 D200/300 с хомутом</t>
  </si>
  <si>
    <t>Труба Термо L 1000 ТТ-Р 316-0.8/304 D120/220 с хомутом</t>
  </si>
  <si>
    <t>Труба Термо L 1000 ТТ-Р 316-0.8/304 D150/250 с хомутом</t>
  </si>
  <si>
    <t>Труба Термо L 1000 ТТ-Р 316-0.8/304 D200/300 с хомутом</t>
  </si>
  <si>
    <t>Труба Термо L 500 ТТ-Р 316-0.8/304 D120/220 с хомутом</t>
  </si>
  <si>
    <t>Труба Термо L 500 ТТ-Р 316-0.8/304 D150/250 с хомутом</t>
  </si>
  <si>
    <t>Труба Термо L 500 ТТ-Р 316-0.8/304 D200/300 с хомутом</t>
  </si>
  <si>
    <t>Труба Термо L 250 ТТ-Р 316-0.8/304 D120/220 с хомутом</t>
  </si>
  <si>
    <t>Труба Термо L 250 ТТ-Р 316-0.8/304 D150/250 с хомутом</t>
  </si>
  <si>
    <t>Труба Термо L 250 ТТ-Р 316-0.8/304 D200/300 с хомутом</t>
  </si>
  <si>
    <t>Четверик Термо ЧТ-Р 316-0.8/304 D120/220 с хомутом</t>
  </si>
  <si>
    <t>Четверик Термо ЧТ-Р 316-0.8/304 D150/250 с хомутом</t>
  </si>
  <si>
    <t>Четверик Термо ЧТ-Р 316-0.8/304 D200/300 с хомутом</t>
  </si>
  <si>
    <t>Труба телескоп термо ТТТ-Р (300-450) 316, 0,8/304 D120/220 с хомутом</t>
  </si>
  <si>
    <t>Труба телескоп термо ТТТ-Р (300-450) 316, 0,8/304 D150/250 с хомутом</t>
  </si>
  <si>
    <t>Труба телескоп термо ТТТ-Р (300-450) 316, 0,8/304 D200/300 с хомутом</t>
  </si>
  <si>
    <t>Заглушка ревизии Термо ЗРТ-Р 304-0.5 D220 М</t>
  </si>
  <si>
    <t>Заглушка ревизии Термо ЗРТ-Р 304-0.5 D250 М</t>
  </si>
  <si>
    <t>Заглушка ревизии Термо ЗРТ-Р 304-0.5 D300</t>
  </si>
  <si>
    <t>Конденсатоотвод Термо КТ-Р 316-0.5 D220 М</t>
  </si>
  <si>
    <t>Конденсатоотвод Термо КТ-Р 316-0.5 D250 М</t>
  </si>
  <si>
    <t>Конденсатоотвод Термо КТ-Р 316-0.5 D300</t>
  </si>
  <si>
    <t xml:space="preserve">Наименование / Диаметр </t>
  </si>
  <si>
    <r>
      <rPr>
        <b/>
        <sz val="11"/>
        <rFont val="Arial"/>
        <family val="2"/>
        <charset val="204"/>
      </rPr>
      <t>Дефлектор ДМ-Р</t>
    </r>
    <r>
      <rPr>
        <sz val="11"/>
        <rFont val="Arial"/>
        <family val="2"/>
        <charset val="204"/>
      </rPr>
      <t xml:space="preserve"> (304-0.5)</t>
    </r>
  </si>
  <si>
    <r>
      <rPr>
        <b/>
        <sz val="11"/>
        <rFont val="Arial"/>
        <family val="2"/>
        <charset val="204"/>
      </rPr>
      <t>Отвод 45* ОМ-Р</t>
    </r>
    <r>
      <rPr>
        <sz val="11"/>
        <rFont val="Arial"/>
        <family val="2"/>
        <charset val="204"/>
      </rPr>
      <t xml:space="preserve"> (316-0.8)</t>
    </r>
  </si>
  <si>
    <r>
      <rPr>
        <b/>
        <sz val="11"/>
        <rFont val="Arial"/>
        <family val="2"/>
        <charset val="204"/>
      </rPr>
      <t xml:space="preserve">Отвод 87* ОМ-Р </t>
    </r>
    <r>
      <rPr>
        <sz val="11"/>
        <rFont val="Arial"/>
        <family val="2"/>
        <charset val="204"/>
      </rPr>
      <t>(316-0.8)</t>
    </r>
  </si>
  <si>
    <r>
      <rPr>
        <b/>
        <sz val="11"/>
        <rFont val="Arial"/>
        <family val="2"/>
        <charset val="204"/>
      </rPr>
      <t>Площадка монтажная ПММ-Р</t>
    </r>
    <r>
      <rPr>
        <sz val="11"/>
        <rFont val="Arial"/>
        <family val="2"/>
        <charset val="204"/>
      </rPr>
      <t xml:space="preserve"> (316-0.8)  </t>
    </r>
  </si>
  <si>
    <r>
      <rPr>
        <b/>
        <sz val="11"/>
        <rFont val="Arial"/>
        <family val="2"/>
        <charset val="204"/>
      </rPr>
      <t>Тройник 45* ТРМ(М)-Р</t>
    </r>
    <r>
      <rPr>
        <sz val="11"/>
        <rFont val="Arial"/>
        <family val="2"/>
        <charset val="204"/>
      </rPr>
      <t xml:space="preserve"> (316-0.8)  </t>
    </r>
  </si>
  <si>
    <r>
      <rPr>
        <b/>
        <sz val="11"/>
        <rFont val="Arial"/>
        <family val="2"/>
        <charset val="204"/>
      </rPr>
      <t>Тройник 87* ТРМ(М)-Р</t>
    </r>
    <r>
      <rPr>
        <sz val="11"/>
        <rFont val="Arial"/>
        <family val="2"/>
        <charset val="204"/>
      </rPr>
      <t xml:space="preserve"> (316-0.8) </t>
    </r>
  </si>
  <si>
    <r>
      <rPr>
        <b/>
        <sz val="11"/>
        <rFont val="Arial"/>
        <family val="2"/>
        <charset val="204"/>
      </rPr>
      <t>Труба телескоп L300-450 ТТМ-Р</t>
    </r>
    <r>
      <rPr>
        <sz val="11"/>
        <rFont val="Arial"/>
        <family val="2"/>
        <charset val="204"/>
      </rPr>
      <t xml:space="preserve"> (316-0.8)  </t>
    </r>
  </si>
  <si>
    <r>
      <rPr>
        <b/>
        <sz val="11"/>
        <rFont val="Arial"/>
        <family val="2"/>
        <charset val="204"/>
      </rPr>
      <t>Труба L1000 ТМ-Р</t>
    </r>
    <r>
      <rPr>
        <sz val="11"/>
        <rFont val="Arial"/>
        <family val="2"/>
        <charset val="204"/>
      </rPr>
      <t xml:space="preserve"> (316-0.8)  </t>
    </r>
  </si>
  <si>
    <r>
      <rPr>
        <b/>
        <sz val="11"/>
        <rFont val="Arial"/>
        <family val="2"/>
        <charset val="204"/>
      </rPr>
      <t>Труба L250 ТМ-Р</t>
    </r>
    <r>
      <rPr>
        <sz val="11"/>
        <rFont val="Arial"/>
        <family val="2"/>
        <charset val="204"/>
      </rPr>
      <t xml:space="preserve"> (316-0.8)  </t>
    </r>
  </si>
  <si>
    <r>
      <rPr>
        <b/>
        <sz val="11"/>
        <rFont val="Arial"/>
        <family val="2"/>
        <charset val="204"/>
      </rPr>
      <t>Труба L500 ТМ-Р</t>
    </r>
    <r>
      <rPr>
        <sz val="11"/>
        <rFont val="Arial"/>
        <family val="2"/>
        <charset val="204"/>
      </rPr>
      <t xml:space="preserve"> (316-0.8) </t>
    </r>
  </si>
  <si>
    <r>
      <rPr>
        <b/>
        <sz val="11"/>
        <rFont val="Arial"/>
        <family val="2"/>
        <charset val="204"/>
      </rPr>
      <t>Шибер ШМ(М)-Р</t>
    </r>
    <r>
      <rPr>
        <sz val="11"/>
        <rFont val="Arial"/>
        <family val="2"/>
        <charset val="204"/>
      </rPr>
      <t xml:space="preserve"> (316-0.8)</t>
    </r>
  </si>
  <si>
    <r>
      <rPr>
        <b/>
        <sz val="11"/>
        <rFont val="Arial"/>
        <family val="2"/>
        <charset val="204"/>
      </rPr>
      <t>Конденсатоотвод моно КМ-Р</t>
    </r>
    <r>
      <rPr>
        <sz val="11"/>
        <rFont val="Arial"/>
        <family val="2"/>
        <charset val="204"/>
      </rPr>
      <t xml:space="preserve"> (316-0.5)  </t>
    </r>
  </si>
  <si>
    <r>
      <rPr>
        <b/>
        <sz val="11"/>
        <rFont val="Arial"/>
        <family val="2"/>
        <charset val="204"/>
      </rPr>
      <t xml:space="preserve">Конус КТ-Р  с хомутом </t>
    </r>
    <r>
      <rPr>
        <sz val="11"/>
        <rFont val="Arial"/>
        <family val="2"/>
        <charset val="204"/>
      </rPr>
      <t xml:space="preserve"> (316-0.5/304-0.5)</t>
    </r>
  </si>
  <si>
    <r>
      <rPr>
        <b/>
        <sz val="11"/>
        <rFont val="Arial"/>
        <family val="2"/>
        <charset val="204"/>
      </rPr>
      <t>Отвод OT-Р 45°  с хомутом</t>
    </r>
    <r>
      <rPr>
        <sz val="11"/>
        <rFont val="Arial"/>
        <family val="2"/>
        <charset val="204"/>
      </rPr>
      <t xml:space="preserve">  (316-0.8/304-0.5)</t>
    </r>
  </si>
  <si>
    <r>
      <rPr>
        <b/>
        <sz val="11"/>
        <rFont val="Arial"/>
        <family val="2"/>
        <charset val="204"/>
      </rPr>
      <t xml:space="preserve">Отвод OT-Р 87°  с хомутом </t>
    </r>
    <r>
      <rPr>
        <sz val="11"/>
        <rFont val="Arial"/>
        <family val="2"/>
        <charset val="204"/>
      </rPr>
      <t xml:space="preserve"> (316-0.8/304-0.5)</t>
    </r>
  </si>
  <si>
    <r>
      <rPr>
        <b/>
        <sz val="11"/>
        <rFont val="Arial"/>
        <family val="2"/>
        <charset val="204"/>
      </rPr>
      <t xml:space="preserve">Переход Моно/Термо ПМТ-Р </t>
    </r>
    <r>
      <rPr>
        <sz val="11"/>
        <rFont val="Arial"/>
        <family val="2"/>
        <charset val="204"/>
      </rPr>
      <t xml:space="preserve"> (316-0.8/304-0.5)</t>
    </r>
  </si>
  <si>
    <r>
      <rPr>
        <b/>
        <sz val="11"/>
        <rFont val="Arial"/>
        <family val="2"/>
        <charset val="204"/>
      </rPr>
      <t>Площадка монтажная   ПМТ-Р  с хомутом</t>
    </r>
    <r>
      <rPr>
        <sz val="11"/>
        <rFont val="Arial"/>
        <family val="2"/>
        <charset val="204"/>
      </rPr>
      <t xml:space="preserve">  (316-0.8/304-0.5)</t>
    </r>
  </si>
  <si>
    <r>
      <rPr>
        <b/>
        <sz val="11"/>
        <rFont val="Arial"/>
        <family val="2"/>
        <charset val="204"/>
      </rPr>
      <t xml:space="preserve">Тройник Термо TРТ(М)-Р 45° + 2 хомута </t>
    </r>
    <r>
      <rPr>
        <sz val="11"/>
        <rFont val="Arial"/>
        <family val="2"/>
        <charset val="204"/>
      </rPr>
      <t xml:space="preserve"> (316-0.8/304-0.5)</t>
    </r>
  </si>
  <si>
    <r>
      <rPr>
        <b/>
        <sz val="11"/>
        <rFont val="Arial"/>
        <family val="2"/>
        <charset val="204"/>
      </rPr>
      <t xml:space="preserve">Тройник Термо TРТ(М)-Р 87° + 2 хомута </t>
    </r>
    <r>
      <rPr>
        <sz val="11"/>
        <rFont val="Arial"/>
        <family val="2"/>
        <charset val="204"/>
      </rPr>
      <t xml:space="preserve"> (316-0.8/304-0.5)</t>
    </r>
  </si>
  <si>
    <r>
      <rPr>
        <b/>
        <sz val="11"/>
        <rFont val="Arial"/>
        <family val="2"/>
        <charset val="204"/>
      </rPr>
      <t>Труба телескоп ТТТ-Р 300– 450  с хомутом</t>
    </r>
    <r>
      <rPr>
        <sz val="11"/>
        <rFont val="Arial"/>
        <family val="2"/>
        <charset val="204"/>
      </rPr>
      <t xml:space="preserve">  (316-0.8/304-0.5)</t>
    </r>
  </si>
  <si>
    <r>
      <rPr>
        <b/>
        <sz val="11"/>
        <rFont val="Arial"/>
        <family val="2"/>
        <charset val="204"/>
      </rPr>
      <t xml:space="preserve">Труба ТТ-Р 1000 с хомутом </t>
    </r>
    <r>
      <rPr>
        <sz val="11"/>
        <rFont val="Arial"/>
        <family val="2"/>
        <charset val="204"/>
      </rPr>
      <t xml:space="preserve"> (316-0.8/304-0.5)</t>
    </r>
  </si>
  <si>
    <r>
      <rPr>
        <b/>
        <sz val="11"/>
        <rFont val="Arial"/>
        <family val="2"/>
        <charset val="204"/>
      </rPr>
      <t>ТрубаТТ-Р 500 с хомутом</t>
    </r>
    <r>
      <rPr>
        <sz val="11"/>
        <rFont val="Arial"/>
        <family val="2"/>
        <charset val="204"/>
      </rPr>
      <t xml:space="preserve">  (316-0.8/304-0.5)</t>
    </r>
  </si>
  <si>
    <r>
      <rPr>
        <b/>
        <sz val="11"/>
        <rFont val="Arial"/>
        <family val="2"/>
        <charset val="204"/>
      </rPr>
      <t>ТрубаТТ-Р 250 с хомутом</t>
    </r>
    <r>
      <rPr>
        <sz val="11"/>
        <rFont val="Arial"/>
        <family val="2"/>
        <charset val="204"/>
      </rPr>
      <t xml:space="preserve">  (316-0.8/304-0.5)</t>
    </r>
  </si>
  <si>
    <r>
      <rPr>
        <b/>
        <sz val="11"/>
        <rFont val="Arial"/>
        <family val="2"/>
        <charset val="204"/>
      </rPr>
      <t>Заглушка ревизии Термо-Р (по наруж. диаметру)</t>
    </r>
    <r>
      <rPr>
        <sz val="11"/>
        <rFont val="Arial"/>
        <family val="2"/>
        <charset val="204"/>
      </rPr>
      <t xml:space="preserve">  (304-0.5)</t>
    </r>
  </si>
  <si>
    <t>Размер скидки</t>
  </si>
  <si>
    <t xml:space="preserve">Наименование/Диаметр                                                                                                                                                    </t>
  </si>
  <si>
    <r>
      <t xml:space="preserve">Дефлектор ДМ-Р </t>
    </r>
    <r>
      <rPr>
        <sz val="11"/>
        <rFont val="Arial"/>
        <family val="2"/>
        <charset val="204"/>
      </rPr>
      <t>(430-0,5)</t>
    </r>
  </si>
  <si>
    <r>
      <t>Зонт ЗМ-Р</t>
    </r>
    <r>
      <rPr>
        <sz val="11"/>
        <rFont val="Arial"/>
        <family val="2"/>
        <charset val="204"/>
      </rPr>
      <t xml:space="preserve"> (430-0,5)</t>
    </r>
  </si>
  <si>
    <r>
      <t>Зонт ЗМ-Р (по дыму)</t>
    </r>
    <r>
      <rPr>
        <sz val="11"/>
        <rFont val="Arial"/>
        <family val="2"/>
        <charset val="204"/>
      </rPr>
      <t xml:space="preserve"> (430-0,5)</t>
    </r>
  </si>
  <si>
    <r>
      <t xml:space="preserve">Конвектор трубный 1000 мм </t>
    </r>
    <r>
      <rPr>
        <sz val="11"/>
        <rFont val="Arial"/>
        <family val="2"/>
        <charset val="204"/>
      </rPr>
      <t>(430-0,8)</t>
    </r>
  </si>
  <si>
    <r>
      <t>Отвод 45 OM-Р</t>
    </r>
    <r>
      <rPr>
        <sz val="11"/>
        <rFont val="Arial"/>
        <family val="2"/>
        <charset val="204"/>
      </rPr>
      <t xml:space="preserve"> (430-0,5)</t>
    </r>
  </si>
  <si>
    <r>
      <t>Отвод 45 OM-Р</t>
    </r>
    <r>
      <rPr>
        <sz val="11"/>
        <rFont val="Arial"/>
        <family val="2"/>
        <charset val="204"/>
      </rPr>
      <t xml:space="preserve"> (430-0,8)</t>
    </r>
  </si>
  <si>
    <r>
      <t xml:space="preserve">Отвод 87 OM-Р </t>
    </r>
    <r>
      <rPr>
        <sz val="11"/>
        <rFont val="Arial"/>
        <family val="2"/>
        <charset val="204"/>
      </rPr>
      <t>(430-0,5)</t>
    </r>
  </si>
  <si>
    <r>
      <t xml:space="preserve">Отвод 87 OM-Р </t>
    </r>
    <r>
      <rPr>
        <sz val="11"/>
        <rFont val="Arial"/>
        <family val="2"/>
        <charset val="204"/>
      </rPr>
      <t>(430-0,8)</t>
    </r>
  </si>
  <si>
    <r>
      <t xml:space="preserve">Площадка монтажная Моно ПММ-Р </t>
    </r>
    <r>
      <rPr>
        <sz val="11"/>
        <rFont val="Arial"/>
        <family val="2"/>
        <charset val="204"/>
      </rPr>
      <t>(430-0,5)</t>
    </r>
  </si>
  <si>
    <r>
      <t xml:space="preserve">Площадка монтажная Моно ПММ-Р </t>
    </r>
    <r>
      <rPr>
        <sz val="11"/>
        <rFont val="Arial"/>
        <family val="2"/>
        <charset val="204"/>
      </rPr>
      <t>(430-0,8)</t>
    </r>
  </si>
  <si>
    <r>
      <t xml:space="preserve">Тройник 45 ТРМ(М)-Р </t>
    </r>
    <r>
      <rPr>
        <sz val="11"/>
        <rFont val="Arial"/>
        <family val="2"/>
        <charset val="204"/>
      </rPr>
      <t>(430-0,5)</t>
    </r>
  </si>
  <si>
    <r>
      <t xml:space="preserve">Тройник 45 ТРМ(М)-Р </t>
    </r>
    <r>
      <rPr>
        <sz val="11"/>
        <rFont val="Arial"/>
        <family val="2"/>
        <charset val="204"/>
      </rPr>
      <t>(430-0,8)</t>
    </r>
  </si>
  <si>
    <r>
      <t xml:space="preserve">Тройник 45 ТРМ(М)-Р (по дыму) </t>
    </r>
    <r>
      <rPr>
        <sz val="11"/>
        <rFont val="Arial"/>
        <family val="2"/>
        <charset val="204"/>
      </rPr>
      <t xml:space="preserve">(430-0,5) </t>
    </r>
  </si>
  <si>
    <r>
      <t xml:space="preserve">Тройник 87 ТРМ(М)-Р </t>
    </r>
    <r>
      <rPr>
        <sz val="11"/>
        <rFont val="Arial"/>
        <family val="2"/>
        <charset val="204"/>
      </rPr>
      <t>(430-0,5)</t>
    </r>
  </si>
  <si>
    <r>
      <t>Тройник 87 ТРМ(М)-Р</t>
    </r>
    <r>
      <rPr>
        <sz val="11"/>
        <rFont val="Arial"/>
        <family val="2"/>
        <charset val="204"/>
      </rPr>
      <t xml:space="preserve"> (430-0,8)</t>
    </r>
  </si>
  <si>
    <r>
      <t xml:space="preserve">Тройник 87 ТРМ(М)-Р (по дыму) </t>
    </r>
    <r>
      <rPr>
        <sz val="11"/>
        <rFont val="Arial"/>
        <family val="2"/>
        <charset val="204"/>
      </rPr>
      <t>(430-0,5)</t>
    </r>
  </si>
  <si>
    <r>
      <t xml:space="preserve">Тройник 87 ТРМ(М)-Р (по дыму) </t>
    </r>
    <r>
      <rPr>
        <sz val="11"/>
        <rFont val="Arial"/>
        <family val="2"/>
        <charset val="204"/>
      </rPr>
      <t>(430-0,8)</t>
    </r>
  </si>
  <si>
    <r>
      <t xml:space="preserve">Труба L1000 ТМ-Р </t>
    </r>
    <r>
      <rPr>
        <sz val="11"/>
        <rFont val="Arial"/>
        <family val="2"/>
        <charset val="204"/>
      </rPr>
      <t>(430-0,5)</t>
    </r>
  </si>
  <si>
    <r>
      <t xml:space="preserve">Труба L1000 ТМ-Р </t>
    </r>
    <r>
      <rPr>
        <sz val="11"/>
        <rFont val="Arial"/>
        <family val="2"/>
        <charset val="204"/>
      </rPr>
      <t>(430-0,8)</t>
    </r>
  </si>
  <si>
    <r>
      <t xml:space="preserve">Труба L250 ТМ-Р </t>
    </r>
    <r>
      <rPr>
        <sz val="11"/>
        <rFont val="Arial"/>
        <family val="2"/>
        <charset val="204"/>
      </rPr>
      <t>(430-0,5)</t>
    </r>
  </si>
  <si>
    <r>
      <t xml:space="preserve">Труба L250 ТМ-Р </t>
    </r>
    <r>
      <rPr>
        <sz val="11"/>
        <rFont val="Arial"/>
        <family val="2"/>
        <charset val="204"/>
      </rPr>
      <t>(430-0,8)</t>
    </r>
  </si>
  <si>
    <r>
      <t xml:space="preserve">Труба L500 ТМ-Р </t>
    </r>
    <r>
      <rPr>
        <sz val="11"/>
        <rFont val="Arial"/>
        <family val="2"/>
        <charset val="204"/>
      </rPr>
      <t>(430-0,5)</t>
    </r>
  </si>
  <si>
    <r>
      <t xml:space="preserve">Труба L500 ТМ-Р </t>
    </r>
    <r>
      <rPr>
        <sz val="11"/>
        <rFont val="Arial"/>
        <family val="2"/>
        <charset val="204"/>
      </rPr>
      <t>(430-0,8)</t>
    </r>
  </si>
  <si>
    <r>
      <t>Шибер ШМ(М)-Р</t>
    </r>
    <r>
      <rPr>
        <sz val="11"/>
        <rFont val="Arial"/>
        <family val="2"/>
        <charset val="204"/>
      </rPr>
      <t xml:space="preserve"> (430-0,5)</t>
    </r>
  </si>
  <si>
    <r>
      <t xml:space="preserve">Шибер ШМ(М)-Р </t>
    </r>
    <r>
      <rPr>
        <sz val="11"/>
        <rFont val="Arial"/>
        <family val="2"/>
        <charset val="204"/>
      </rPr>
      <t>(430-0,8)</t>
    </r>
  </si>
  <si>
    <r>
      <t xml:space="preserve">Заглушка ревизии Моно </t>
    </r>
    <r>
      <rPr>
        <sz val="11"/>
        <rFont val="Arial"/>
        <family val="2"/>
        <charset val="204"/>
      </rPr>
      <t>(430-0,5)</t>
    </r>
  </si>
  <si>
    <r>
      <t xml:space="preserve">Заглушка ревизии Моно (по дыму) </t>
    </r>
    <r>
      <rPr>
        <sz val="11"/>
        <rFont val="Arial"/>
        <family val="2"/>
        <charset val="204"/>
      </rPr>
      <t>(430-0,5)</t>
    </r>
  </si>
  <si>
    <r>
      <t xml:space="preserve">Кондесатоотвод Моно </t>
    </r>
    <r>
      <rPr>
        <sz val="11"/>
        <rFont val="Arial"/>
        <family val="2"/>
        <charset val="204"/>
      </rPr>
      <t>(430-0,5)</t>
    </r>
  </si>
  <si>
    <t>Выделенным цветом изделия являются распродажными (выбирать только при наличии на складе)</t>
  </si>
  <si>
    <t>Система Термо</t>
  </si>
  <si>
    <t>Наименование / Диаметр</t>
  </si>
  <si>
    <r>
      <t xml:space="preserve">Зонт-Конус Термо </t>
    </r>
    <r>
      <rPr>
        <sz val="11"/>
        <rFont val="Arial"/>
        <family val="2"/>
        <charset val="204"/>
      </rPr>
      <t>(430-0,5/430)</t>
    </r>
  </si>
  <si>
    <r>
      <t xml:space="preserve">Конус Термо КТ-Р </t>
    </r>
    <r>
      <rPr>
        <sz val="11"/>
        <rFont val="Arial"/>
        <family val="2"/>
        <charset val="204"/>
      </rPr>
      <t>(430-0,5/430)</t>
    </r>
  </si>
  <si>
    <r>
      <t xml:space="preserve">Отвод Термо 45* ОТ-Р </t>
    </r>
    <r>
      <rPr>
        <sz val="11"/>
        <rFont val="Arial"/>
        <family val="2"/>
        <charset val="204"/>
      </rPr>
      <t>(430-0,5/Оц)</t>
    </r>
    <r>
      <rPr>
        <b/>
        <sz val="11"/>
        <rFont val="Arial"/>
        <family val="2"/>
        <charset val="204"/>
      </rPr>
      <t xml:space="preserve"> </t>
    </r>
  </si>
  <si>
    <r>
      <t>Отвод Термо 45* ОТ-Р</t>
    </r>
    <r>
      <rPr>
        <sz val="11"/>
        <rFont val="Arial"/>
        <family val="2"/>
        <charset val="204"/>
      </rPr>
      <t xml:space="preserve"> (430-0,5/430)</t>
    </r>
  </si>
  <si>
    <r>
      <t xml:space="preserve">Отвод Термо 45* ОТ-Р </t>
    </r>
    <r>
      <rPr>
        <sz val="11"/>
        <rFont val="Arial"/>
        <family val="2"/>
        <charset val="204"/>
      </rPr>
      <t>(430-0,8/430)</t>
    </r>
  </si>
  <si>
    <r>
      <t xml:space="preserve">Отвод Термо 87* ОТ-Р </t>
    </r>
    <r>
      <rPr>
        <sz val="11"/>
        <rFont val="Arial"/>
        <family val="2"/>
        <charset val="204"/>
      </rPr>
      <t>(430-0,5/Оц)</t>
    </r>
  </si>
  <si>
    <r>
      <t xml:space="preserve">Отвод Термо 87* ОТ-Р </t>
    </r>
    <r>
      <rPr>
        <sz val="11"/>
        <rFont val="Arial"/>
        <family val="2"/>
        <charset val="204"/>
      </rPr>
      <t>(430-0,5/430)</t>
    </r>
  </si>
  <si>
    <r>
      <t xml:space="preserve">Отвод Термо 87* ОТ-Р </t>
    </r>
    <r>
      <rPr>
        <sz val="11"/>
        <rFont val="Arial"/>
        <family val="2"/>
        <charset val="204"/>
      </rPr>
      <t>(430-0,8/430)</t>
    </r>
  </si>
  <si>
    <r>
      <t xml:space="preserve">Переход  Моно/Термо ПМТ-Р </t>
    </r>
    <r>
      <rPr>
        <sz val="11"/>
        <rFont val="Arial"/>
        <family val="2"/>
        <charset val="204"/>
      </rPr>
      <t>(430-0,5/430)</t>
    </r>
  </si>
  <si>
    <r>
      <t xml:space="preserve">Переход  Моно/Термо ПМТ-Р </t>
    </r>
    <r>
      <rPr>
        <sz val="11"/>
        <rFont val="Arial"/>
        <family val="2"/>
        <charset val="204"/>
      </rPr>
      <t>(430-0,8/430)</t>
    </r>
  </si>
  <si>
    <r>
      <t>Переход  Моно/Термо ПМТ-Р (по дыму)</t>
    </r>
    <r>
      <rPr>
        <sz val="11"/>
        <rFont val="Arial"/>
        <family val="2"/>
        <charset val="204"/>
      </rPr>
      <t xml:space="preserve"> (430-0,8/430)</t>
    </r>
  </si>
  <si>
    <r>
      <t xml:space="preserve">Площадка монтажная Термо ПМТ-Р  </t>
    </r>
    <r>
      <rPr>
        <sz val="11"/>
        <rFont val="Arial"/>
        <family val="2"/>
        <charset val="204"/>
      </rPr>
      <t>(430-0,5/430)</t>
    </r>
  </si>
  <si>
    <r>
      <t>Площадка монтажная Термо ПМТ-Р</t>
    </r>
    <r>
      <rPr>
        <sz val="11"/>
        <rFont val="Arial"/>
        <family val="2"/>
        <charset val="204"/>
      </rPr>
      <t xml:space="preserve"> (430-0,8/430)</t>
    </r>
  </si>
  <si>
    <r>
      <t xml:space="preserve">Тройник Термо 45* TРT-Р </t>
    </r>
    <r>
      <rPr>
        <sz val="11"/>
        <rFont val="Arial"/>
        <family val="2"/>
        <charset val="204"/>
      </rPr>
      <t>(430-0,5/Оц)</t>
    </r>
  </si>
  <si>
    <r>
      <t xml:space="preserve">Тройник Термо 45* TРT-Р </t>
    </r>
    <r>
      <rPr>
        <sz val="11"/>
        <rFont val="Arial"/>
        <family val="2"/>
        <charset val="204"/>
      </rPr>
      <t>(430-0,5/430)</t>
    </r>
  </si>
  <si>
    <r>
      <t xml:space="preserve">Тройник Термо 45* TРT-Р </t>
    </r>
    <r>
      <rPr>
        <sz val="11"/>
        <rFont val="Arial"/>
        <family val="2"/>
        <charset val="204"/>
      </rPr>
      <t>(430-0,8/430)</t>
    </r>
  </si>
  <si>
    <r>
      <t xml:space="preserve">Тройник Термо 87*  TРT-Р  </t>
    </r>
    <r>
      <rPr>
        <sz val="11"/>
        <rFont val="Arial"/>
        <family val="2"/>
        <charset val="204"/>
      </rPr>
      <t>(430-0,5/Оц)</t>
    </r>
  </si>
  <si>
    <r>
      <t>Тройник Термо 87* TРT-Р</t>
    </r>
    <r>
      <rPr>
        <sz val="11"/>
        <rFont val="Arial"/>
        <family val="2"/>
        <charset val="204"/>
      </rPr>
      <t xml:space="preserve"> (430-0,5/430)</t>
    </r>
  </si>
  <si>
    <r>
      <t xml:space="preserve">Тройник Термо 87*  TРT-Р  </t>
    </r>
    <r>
      <rPr>
        <sz val="11"/>
        <rFont val="Arial"/>
        <family val="2"/>
        <charset val="204"/>
      </rPr>
      <t>(430-0,8/430)</t>
    </r>
  </si>
  <si>
    <r>
      <t xml:space="preserve">Четверик Термо ЧТ-Р 430  </t>
    </r>
    <r>
      <rPr>
        <sz val="11"/>
        <rFont val="Arial"/>
        <family val="2"/>
        <charset val="204"/>
      </rPr>
      <t>(430-0,8/430)</t>
    </r>
  </si>
  <si>
    <r>
      <t xml:space="preserve">Труба Термо L1000 ТТ-Р  </t>
    </r>
    <r>
      <rPr>
        <sz val="11"/>
        <rFont val="Arial"/>
        <family val="2"/>
        <charset val="204"/>
      </rPr>
      <t xml:space="preserve">(430-0,5/Оц) </t>
    </r>
  </si>
  <si>
    <r>
      <t xml:space="preserve">Труба Термо L1000 ТТ-Р </t>
    </r>
    <r>
      <rPr>
        <sz val="11"/>
        <rFont val="Arial"/>
        <family val="2"/>
        <charset val="204"/>
      </rPr>
      <t>(430-0,5/430)</t>
    </r>
  </si>
  <si>
    <r>
      <t xml:space="preserve">Труба Термо L1000 ТТ-Р </t>
    </r>
    <r>
      <rPr>
        <sz val="11"/>
        <rFont val="Arial"/>
        <family val="2"/>
        <charset val="204"/>
      </rPr>
      <t>(430-0,8/430)</t>
    </r>
  </si>
  <si>
    <r>
      <t xml:space="preserve">Труба Термо L250 ТТ-Р </t>
    </r>
    <r>
      <rPr>
        <sz val="11"/>
        <rFont val="Arial"/>
        <family val="2"/>
        <charset val="204"/>
      </rPr>
      <t xml:space="preserve"> (430-0,5/Оц)   </t>
    </r>
  </si>
  <si>
    <r>
      <t xml:space="preserve">Труба Термо L250 ТТ-Р  </t>
    </r>
    <r>
      <rPr>
        <sz val="11"/>
        <rFont val="Arial"/>
        <family val="2"/>
        <charset val="204"/>
      </rPr>
      <t xml:space="preserve">(430-0,8/Оц)  </t>
    </r>
    <r>
      <rPr>
        <b/>
        <sz val="11"/>
        <rFont val="Arial"/>
        <family val="2"/>
        <charset val="204"/>
      </rPr>
      <t xml:space="preserve"> </t>
    </r>
  </si>
  <si>
    <r>
      <t xml:space="preserve">Труба Термо L250 ТТ-Р </t>
    </r>
    <r>
      <rPr>
        <sz val="11"/>
        <rFont val="Arial"/>
        <family val="2"/>
        <charset val="204"/>
      </rPr>
      <t>(430-0,5/430)</t>
    </r>
  </si>
  <si>
    <r>
      <t xml:space="preserve">Труба Термо L250 ТТ-Р </t>
    </r>
    <r>
      <rPr>
        <sz val="11"/>
        <rFont val="Arial"/>
        <family val="2"/>
        <charset val="204"/>
      </rPr>
      <t>(430-0,8/430)</t>
    </r>
  </si>
  <si>
    <r>
      <t xml:space="preserve">Труба Термо L500 ТТ-Р </t>
    </r>
    <r>
      <rPr>
        <sz val="11"/>
        <rFont val="Arial"/>
        <family val="2"/>
        <charset val="204"/>
      </rPr>
      <t>(430-0,5/Оц)</t>
    </r>
    <r>
      <rPr>
        <b/>
        <sz val="11"/>
        <rFont val="Arial"/>
        <family val="2"/>
        <charset val="204"/>
      </rPr>
      <t xml:space="preserve">  </t>
    </r>
  </si>
  <si>
    <r>
      <t xml:space="preserve">Труба Термо L500 ТТ-Р </t>
    </r>
    <r>
      <rPr>
        <sz val="11"/>
        <rFont val="Arial"/>
        <family val="2"/>
        <charset val="204"/>
      </rPr>
      <t>(430-0,5/430)</t>
    </r>
  </si>
  <si>
    <r>
      <t>Труба Термо L500 ТТ-Р</t>
    </r>
    <r>
      <rPr>
        <sz val="11"/>
        <rFont val="Arial"/>
        <family val="2"/>
        <charset val="204"/>
      </rPr>
      <t xml:space="preserve"> (430-0,8/430)</t>
    </r>
  </si>
  <si>
    <r>
      <t xml:space="preserve">Шибер - переход Моно-Термо ШПМТ-Р </t>
    </r>
    <r>
      <rPr>
        <sz val="11"/>
        <rFont val="Arial"/>
        <family val="2"/>
        <charset val="204"/>
      </rPr>
      <t>(430-0,8/430)</t>
    </r>
  </si>
  <si>
    <r>
      <t xml:space="preserve">Заглушка ревизии Термо-Р (по наруж. диаметру) </t>
    </r>
    <r>
      <rPr>
        <sz val="11"/>
        <rFont val="Arial"/>
        <family val="2"/>
        <charset val="204"/>
      </rPr>
      <t>(430-0,5)</t>
    </r>
  </si>
  <si>
    <r>
      <t xml:space="preserve">Кондесатоотвод Термо-Р (по наруж. диаметру) </t>
    </r>
    <r>
      <rPr>
        <sz val="11"/>
        <rFont val="Arial"/>
        <family val="2"/>
        <charset val="204"/>
      </rPr>
      <t>(430-0,5)</t>
    </r>
  </si>
  <si>
    <t>*Производство данных изделий требует дополнительного технического согласовая с производством</t>
  </si>
  <si>
    <t>Установите размер скидки</t>
  </si>
  <si>
    <t>Система Моно</t>
  </si>
  <si>
    <t>Адаптер котла Моно АКМ-Р (304-0.8)</t>
  </si>
  <si>
    <t>Дефлектор моно ДМ-Р (304-0.5)</t>
  </si>
  <si>
    <t>Зонт моно ЗМ-Р (304-0.5)</t>
  </si>
  <si>
    <t>Площадка монтажная Моно ПММ-Р (316-0.5)</t>
  </si>
  <si>
    <t>Труба телескоп Моно L300 – 450 ТТМ-Р (316-0.5)</t>
  </si>
  <si>
    <t>Труба моно L250 ТМ-Р (304-0.5)</t>
  </si>
  <si>
    <t>Шибер Моно ШМ(М)-Р (304-0.8)</t>
  </si>
  <si>
    <t>Шибер Моно ШМ(М)-Р (304-0.5)</t>
  </si>
  <si>
    <t>Заглушка ревизии Моно (304-0.5)</t>
  </si>
  <si>
    <t>Кондесатоотвод Моно (316-0.5)</t>
  </si>
  <si>
    <t>Система Термо с изоляцией 30 мм</t>
  </si>
  <si>
    <t>Заглушка ревизии Термо-Р (по наружному диаметру) (304-0.5)</t>
  </si>
  <si>
    <t>Кондесатоотвод Термо-Р (по наружному диаметру) (316-0.5)</t>
  </si>
  <si>
    <t>Элемент дымохода: Переходы Моно</t>
  </si>
  <si>
    <t>80/100</t>
  </si>
  <si>
    <t>80/110</t>
  </si>
  <si>
    <t>100/110</t>
  </si>
  <si>
    <t>100/120</t>
  </si>
  <si>
    <t>110/115</t>
  </si>
  <si>
    <t>110/120</t>
  </si>
  <si>
    <t>115/120</t>
  </si>
  <si>
    <t>115/130</t>
  </si>
  <si>
    <t>120/115</t>
  </si>
  <si>
    <t>120/115 TS</t>
  </si>
  <si>
    <t>120/150</t>
  </si>
  <si>
    <t>130/140</t>
  </si>
  <si>
    <t>130/150</t>
  </si>
  <si>
    <t>140/150</t>
  </si>
  <si>
    <t>150/140</t>
  </si>
  <si>
    <t>150/160</t>
  </si>
  <si>
    <t>150/180</t>
  </si>
  <si>
    <t>150/200</t>
  </si>
  <si>
    <t>160/180</t>
  </si>
  <si>
    <t>180/200</t>
  </si>
  <si>
    <t>Переход ПМ-Р (304-0.8)</t>
  </si>
  <si>
    <t>Переход ПКМ-Р (430-0.5)</t>
  </si>
  <si>
    <t>Элемент дымохода: Переходы Моно/Термо</t>
  </si>
  <si>
    <t>115/200</t>
  </si>
  <si>
    <t>120/200</t>
  </si>
  <si>
    <t>130/200</t>
  </si>
  <si>
    <t>200/280</t>
  </si>
  <si>
    <t>Переход  Моно/Термо ПМТ-Р (430-0,5/430)</t>
  </si>
  <si>
    <t>Переход  Моно/Термо ПМТ-Р (430-0,8/430)</t>
  </si>
  <si>
    <t>Переход  Моно/Термо ПМТ-Р (по дыму) (430-0,8/430)</t>
  </si>
  <si>
    <t>Переход  Моно/Термо ПМТ-Р (444-0,5/304)</t>
  </si>
  <si>
    <t>Переход  Моно/Термо ПМТ-Р (304-0,8/304)</t>
  </si>
  <si>
    <t>Переход  Моно/Термо ПМТ-Р (316-0,5/304)</t>
  </si>
  <si>
    <t>Переход  Моно/Термо ПМТ-Р (316-0,8/304)</t>
  </si>
  <si>
    <t>Переход  Моно/Термо ПМТ-Р (310-0,8/304)</t>
  </si>
  <si>
    <t>Элемент дымохода: Переходы с прямоугольника в диаметр*</t>
  </si>
  <si>
    <t>Переход с прямоугольника в диаметр ППКМ-Р L 130/130 (304-0.8)</t>
  </si>
  <si>
    <t>Переход с прямоугольника в диаметр ППКМ-Р L 130/260 (304-0.8)</t>
  </si>
  <si>
    <t>Переход с прямоугольника в диаметр ППКМ-Р L 260/260 (304-0.8)</t>
  </si>
  <si>
    <t>Переход с прямоугольника в диаметр ППКМ-Р L 130/130 (430-0.8)</t>
  </si>
  <si>
    <t>Переход с прямоугольника в диаметр ППКМ-Р L 130/260 (430-0.8)</t>
  </si>
  <si>
    <t>Переход с прямоугольника в диаметр ППКМ-Р L 260/260 (430-0.8)</t>
  </si>
  <si>
    <t>*Монтажная длина перехода с прямоугольника в диаметр 200 мм</t>
  </si>
  <si>
    <t>Складская программа (срок отгрузки до 7 дней)</t>
  </si>
  <si>
    <t>115/115</t>
  </si>
  <si>
    <t>120/120</t>
  </si>
  <si>
    <t>130/130</t>
  </si>
  <si>
    <t>150/150</t>
  </si>
  <si>
    <t>180/180</t>
  </si>
  <si>
    <t>200/200</t>
  </si>
  <si>
    <t>Отвод моно 45 ОМ-Р (304-0.8)</t>
  </si>
  <si>
    <t>Отвод моно 45 ОМ-Р (304-0.5)</t>
  </si>
  <si>
    <t>Отвод моно 87 ОМ-Р (304-0.8)</t>
  </si>
  <si>
    <t>Отвод моно 87 ОМ-Р (304-0.5)</t>
  </si>
  <si>
    <t>Площадка монтажная Моно ПММ-Р (304-0.8)</t>
  </si>
  <si>
    <t>Тройник моно 45 ТРМ(М)-Р (304-0.8)</t>
  </si>
  <si>
    <t>Тройник моно 45 ТРМ-Р (304-0.5)</t>
  </si>
  <si>
    <t>Тройник моно 87 ТРМ(М)-Р (304-0.8)</t>
  </si>
  <si>
    <t>Тройник моно 87 ТРМ-Р (304-0.5)</t>
  </si>
  <si>
    <t>Труба телескоп Моно L300 – 450 ТТМ-Р (304-0.8)</t>
  </si>
  <si>
    <t>Труба моно L1000 ТМ-Р (304-0.8)</t>
  </si>
  <si>
    <t>Труба моно L250 ТМ-Р (304-0.8)</t>
  </si>
  <si>
    <t>Труба моно L500 ТМ-Р (304-0.8)</t>
  </si>
  <si>
    <t>Труба моно L500 ТМ-Р (304-0.5)</t>
  </si>
  <si>
    <t>Система Термо с изоляцией 50 мм</t>
  </si>
  <si>
    <t>Переход Моно/Термо ПМТ-Р (304-0.8/304)</t>
  </si>
  <si>
    <t>Заглушка ревизии Термо-Р (по наружному диаметру) (201-0.5)</t>
  </si>
  <si>
    <t>Кондесатоотвод Термо-Р (по наружному диаметру) (201-0.5)</t>
  </si>
  <si>
    <t>Адаптер котла АКМ (310-0.8)</t>
  </si>
  <si>
    <t>Отвод моно 45* OM-Р (310-0.8)</t>
  </si>
  <si>
    <t>Отвод моно 87* OM-Р (310-0.8)</t>
  </si>
  <si>
    <t>Площадка монтажная моно ПММ-Р (310-0.8)</t>
  </si>
  <si>
    <t>Тройник моно 45* ТРМ(М)-Р (310-0.8)</t>
  </si>
  <si>
    <t>Тройник моно 87* ТРМ(М)-Р (310-0.8)</t>
  </si>
  <si>
    <t>Труба телескоп моно L 300 - 450 ТТМ-Р (310-0.8)</t>
  </si>
  <si>
    <t>Труба моно L1000 ТМ-Р (310-0.8)</t>
  </si>
  <si>
    <t>Труба моно L250 ТМ-Р (310-0.8)</t>
  </si>
  <si>
    <t>Труба моно L500 ТМ-Р (310-0.8)</t>
  </si>
  <si>
    <t>Шибер моно ШМ(М)-Р (310-0.8)</t>
  </si>
  <si>
    <t>Заглушка ревизии моно (304-0.5)</t>
  </si>
  <si>
    <t>Конденсатоотвод моно (316-0.5)</t>
  </si>
  <si>
    <t>Конус Термо КТ(М)-Р  с хомутом  (310-0.8/304)</t>
  </si>
  <si>
    <t>Отвод Термо 45* OT-Р с хомутом (310-0.8/304)</t>
  </si>
  <si>
    <t>Отвод Термо 87* OT-Р с хомутом (310-0.8/304)</t>
  </si>
  <si>
    <t>Переход Моно/Термо ПМТ(М)-Р (310-0.8/304)</t>
  </si>
  <si>
    <t>Площадка монтажная Термо  ПМТ-Р  с хомутом  (310-0.8/304)</t>
  </si>
  <si>
    <t>Труба телескоп Термо L300 – 450 ТТТ-Р с хомутом (310-0.8/304)</t>
  </si>
  <si>
    <t>Труба Термо L1000 ТТ-Р с хомутом (310-0.8/304)</t>
  </si>
  <si>
    <t>Труба Термо L250 ТТ-Р с хомутом (310-0.8/304)</t>
  </si>
  <si>
    <t>Труба Термо L500 ТТ-Р с хомутом (310-0.8/304)</t>
  </si>
  <si>
    <t>Заглушка ревизии Термо-Р (по наруж.диаметру) (304-0.5)</t>
  </si>
  <si>
    <t>Конденсатоотвод Термо-Р (по наруж.диаметру) (316-0.5)</t>
  </si>
  <si>
    <t>Элемент дымохода: Адаптеры</t>
  </si>
  <si>
    <t>Элемент дымохода: Адаптеры-переходы</t>
  </si>
  <si>
    <t>80/115</t>
  </si>
  <si>
    <t>80/120</t>
  </si>
  <si>
    <t>100/115</t>
  </si>
  <si>
    <t>120/125</t>
  </si>
  <si>
    <t>120/130</t>
  </si>
  <si>
    <t>125/130</t>
  </si>
  <si>
    <t>130/135</t>
  </si>
  <si>
    <t>135/150</t>
  </si>
  <si>
    <t>160/200</t>
  </si>
  <si>
    <t>200/220</t>
  </si>
  <si>
    <t>200/250</t>
  </si>
  <si>
    <t>220/250</t>
  </si>
  <si>
    <t>230/250</t>
  </si>
  <si>
    <t>Цена в руб. с НДС за шт.</t>
  </si>
  <si>
    <t>Система ТиС "Стандарт" Овал МОНО</t>
  </si>
  <si>
    <t>Зонт Овал Моно (304-0.5)</t>
  </si>
  <si>
    <t>Конденсатоотвод Овал Моно (304-0.5)</t>
  </si>
  <si>
    <t>Тройник овал Моно  87° врезка Ф 120 мм.* (304-0.5)</t>
  </si>
  <si>
    <t>Тройник овал Моно  87° врезка Ф 150 мм.* (304-0.5)</t>
  </si>
  <si>
    <t>Труба Овал Моно L 1000 (304-0.5)</t>
  </si>
  <si>
    <t>Труба Овал Моно L 500 (304-0.5)</t>
  </si>
  <si>
    <t>Проход кровли универсальный  0-15 гр.</t>
  </si>
  <si>
    <t xml:space="preserve">Проход кровли 45 гр. </t>
  </si>
  <si>
    <t>Лист предтопочный 1000*500 мм</t>
  </si>
  <si>
    <t>Лист предтопочный 600*500 мм</t>
  </si>
  <si>
    <t>Крепление основное ККО 300</t>
  </si>
  <si>
    <t>Крепление основное ККО 350</t>
  </si>
  <si>
    <t>Крепление основное ККО 500</t>
  </si>
  <si>
    <t>Крепление основное ККО 650</t>
  </si>
  <si>
    <t>Крепление регулируемое 700 (весовая нагрузка 50 кг.)</t>
  </si>
  <si>
    <t>Крепление регулируемое КР 700</t>
  </si>
  <si>
    <t>Хомут штанги регулируемой ХШР 430 0,8</t>
  </si>
  <si>
    <t>Изделия из меди</t>
  </si>
  <si>
    <t>Цена с НДС, руб./шт.</t>
  </si>
  <si>
    <t>Ковш медный 1,5 л</t>
  </si>
  <si>
    <t>Ушат медный 5 л</t>
  </si>
  <si>
    <t>Таз</t>
  </si>
  <si>
    <t>Переход Моно П-П (430-0.8)</t>
  </si>
  <si>
    <t>Переход Моно П-М (430-0.8)</t>
  </si>
  <si>
    <t>Адаптер Моно М-М 430-0.5 мм</t>
  </si>
  <si>
    <t>Адаптер Моно М-М 430-0.8 мм</t>
  </si>
  <si>
    <t>Адаптер Моно М-М 304-0.5 мм</t>
  </si>
  <si>
    <t>Адаптер Моно М-М 304-0.8 мм</t>
  </si>
  <si>
    <t>Адаптер Моно М-М 316-0.5 мм</t>
  </si>
  <si>
    <t>Адаптер Моно М-М 316-0.8 мм</t>
  </si>
  <si>
    <t>Адаптер Моно М-М 310 0,8 мм</t>
  </si>
  <si>
    <t>Адаптер Моно М-М (430-0.5)</t>
  </si>
  <si>
    <t>Адаптер Моно М-М (430-0.8)</t>
  </si>
  <si>
    <t>Адаптер Моно М-М (304-0.5)</t>
  </si>
  <si>
    <t>Адаптер Моно М-М (304-0.8)</t>
  </si>
  <si>
    <t>Адаптер Моно М-М (316-0.5)</t>
  </si>
  <si>
    <t>Адаптер Моно М-М (316-0.8)</t>
  </si>
  <si>
    <t>Адаптер Моно М-М (310-0.8)</t>
  </si>
  <si>
    <t>Адаптер переход Моно М-М 430-0.8</t>
  </si>
  <si>
    <t xml:space="preserve">Адаптер переход Моно М-М 304-0.8 </t>
  </si>
  <si>
    <t xml:space="preserve">Адаптер переход Моно М-М 316-0.8 </t>
  </si>
  <si>
    <t xml:space="preserve">Адаптер переход Моно М-М 310-0.8 </t>
  </si>
  <si>
    <t>Адаптер переход Моно М-М (430-0.8)</t>
  </si>
  <si>
    <t>Адаптер переход Моно М-М (304-0.8)</t>
  </si>
  <si>
    <t xml:space="preserve">Адаптер переход Моно М-М (316-0.8) </t>
  </si>
  <si>
    <t>Адаптер переход Моно М-М (310-0.8)</t>
  </si>
  <si>
    <t xml:space="preserve">Адаптер переход Моно М-М 430-0.5 </t>
  </si>
  <si>
    <t>Адаптер переход Моно М-М (430-0.5)</t>
  </si>
  <si>
    <t>Переход Моно П-М (304-0.8)</t>
  </si>
  <si>
    <t>Переход Моно П-М (430-0.5)</t>
  </si>
  <si>
    <t>Черпак медный 0,3 л</t>
  </si>
  <si>
    <t>ППШ-М Пароперегреватель трубный 430, L495 D115/115 (К)</t>
  </si>
  <si>
    <r>
      <t xml:space="preserve">ППШ-М Пароперегреватель трубный  L495мм </t>
    </r>
    <r>
      <rPr>
        <sz val="11"/>
        <rFont val="Arial"/>
        <family val="2"/>
        <charset val="204"/>
      </rPr>
      <t>(430-0,8)</t>
    </r>
  </si>
  <si>
    <t>Бак навесной ТиС Феррит 60 вертикальный (430)</t>
  </si>
  <si>
    <t>Бак-ватерпасс D180 (430)</t>
  </si>
  <si>
    <t>Титан 8 (S -12 дм2),  D115/115 (430)</t>
  </si>
  <si>
    <t>Бак навесной ТиС Стандарт 60 вертикальный (201)</t>
  </si>
  <si>
    <t>Бак навесной ТиС Стандарт 80 горизонтальный (201)</t>
  </si>
  <si>
    <t>Бак навесной ТиС Стандарт 100 горизонтальный (201)</t>
  </si>
  <si>
    <t>Бак печной ТиС Феррит 55, D115/115 (430)</t>
  </si>
  <si>
    <t>Сетка для камней L500 СДК D300 (430)</t>
  </si>
  <si>
    <t>Площадка монтажная Овал Моно 100х200 (304-0.5)</t>
  </si>
  <si>
    <t>Бак печной ТиС Стандарт 55, D130/130 (304)</t>
  </si>
  <si>
    <t>Титан 6, (S -13 дм2), D130/130 (304)</t>
  </si>
  <si>
    <t>Конвектор трубный L1000, D150/150 (430)</t>
  </si>
  <si>
    <t>Хомут трубный на болте-ФР (430)</t>
  </si>
  <si>
    <t>Хомут трубный на болте-ФР* (430)</t>
  </si>
  <si>
    <t>115/215</t>
  </si>
  <si>
    <t>Хомут трубный на болте (304)</t>
  </si>
  <si>
    <r>
      <t xml:space="preserve">ППШ Паро-перегреватель трубный  L495мм </t>
    </r>
    <r>
      <rPr>
        <sz val="11"/>
        <rFont val="Arial"/>
        <family val="2"/>
        <charset val="204"/>
      </rPr>
      <t>(430-0,8)</t>
    </r>
  </si>
  <si>
    <t>115/210</t>
  </si>
  <si>
    <r>
      <t xml:space="preserve">Дефлектор ДМ-Р (по дыму) </t>
    </r>
    <r>
      <rPr>
        <sz val="11"/>
        <rFont val="Arial"/>
        <family val="2"/>
        <charset val="204"/>
      </rPr>
      <t xml:space="preserve"> (430-0,5)</t>
    </r>
  </si>
  <si>
    <t>Дефлектор ДМ-Р (по дыму)  (430-0,5)</t>
  </si>
  <si>
    <t>Площадка монтажная Термо с хомутом (ПМТ-Р 316-0.5/304)</t>
  </si>
  <si>
    <t>Труба телескоп Термо L300 – 450 ТТТ-Р с хомутом (316-0.5/304)</t>
  </si>
  <si>
    <t>Конус Термо КТ-Р с хомутом (304-0.5/304)</t>
  </si>
  <si>
    <t>Отвод Термо 45 ОТ-Р с хомутом (304-0.5/304)</t>
  </si>
  <si>
    <t>Отвод Термо 45 ОТ-Р с хомутом (304-0.8/304)</t>
  </si>
  <si>
    <t>Отвод Термо 87 ОТ-Р с хомутом (304-0.5/304)</t>
  </si>
  <si>
    <t>Отвод Термо 87 ОТ-Р с хомутом (304-0.8/304)</t>
  </si>
  <si>
    <t>Площадка монтажная Термо ПМТ-Р с хомутом (304-0.8/304)</t>
  </si>
  <si>
    <t>Труба телескоп Термо L300 – 450 ТТТ-Р с хомутом (304-0.8/304)</t>
  </si>
  <si>
    <t>Труба Термо L1000 TТ-Р с хомутом (304-0.5/304)</t>
  </si>
  <si>
    <t>Труба Термо L1000 TТ-Р с хомутом (304-0.8/304)</t>
  </si>
  <si>
    <t>Труба Термо L250 TТ-Р с хомутом (304-0.5/304)</t>
  </si>
  <si>
    <t>Труба Термо L250 TТ-Р с хомутом (304-0.8/304)</t>
  </si>
  <si>
    <t>Труба Термо L500 TТ-Р с хомутом  (304-0.5/304)</t>
  </si>
  <si>
    <t>Труба Термо L500 TТ-Р с хомутом  (304-0.8/304)</t>
  </si>
  <si>
    <t>Конус Термо КТ-Р с хомутом (316-0.5/304)</t>
  </si>
  <si>
    <t>Отвод Термо 45* ОТ-Р с хомутом (316-0.5/304)</t>
  </si>
  <si>
    <t>Отвод Термо 87* ОТ-Р с хомутом (316-0.5/304)</t>
  </si>
  <si>
    <t>Переход Моно/Термо ПМТ-Р (316-0.5/304)</t>
  </si>
  <si>
    <t>Площадка Монтажная Термо ПМТ-Р с хомутом (316-0.5/304)</t>
  </si>
  <si>
    <t>Труба Телескоп Термо L (300-450) ТТТ-Р с хомутом (316-0.5/304)</t>
  </si>
  <si>
    <t>Труба Термо L 1000 ТТ-Р с хомутом (316-0.5/304)</t>
  </si>
  <si>
    <t>Труба Термо L 250 ТТ-Р с хомутом (316-0.5/304)</t>
  </si>
  <si>
    <t>Труба Термо L 500 ТТ-Р с хомутом (316-0.5/304)</t>
  </si>
  <si>
    <t>Заглушка ревизии Термо ЗРТ-Р (304-0.5)</t>
  </si>
  <si>
    <t>Конденсатоотвод Термо КТ-Р (316-0.5)</t>
  </si>
  <si>
    <t>Дефлектор ДМ-Р (304-0.5)</t>
  </si>
  <si>
    <t>Зонт ЗМ-Р (304-0.5)</t>
  </si>
  <si>
    <t xml:space="preserve">Отвод моно 45* ОМ-Р (316-0.5) </t>
  </si>
  <si>
    <t>Отвод моно 87* ОМ-Р (316-0.5)</t>
  </si>
  <si>
    <t>Площадка монтажная ПММ-Р (316-0.5)</t>
  </si>
  <si>
    <t>Тройник моно 45* ТРМ(М)-Р (316-0.5)</t>
  </si>
  <si>
    <t>Тройник моно 87* ТРМ(М)-Р (316-0.5)</t>
  </si>
  <si>
    <t>Труба телескоп L300-450 ТТМ-Р (316-0.5)</t>
  </si>
  <si>
    <t>Труба моно L1000 ТМ-Р (316-0.5)</t>
  </si>
  <si>
    <t>Труба моно L250 ТМ-Р (316-0.5)</t>
  </si>
  <si>
    <t>Труба моно L500 ТМ-Р (316-0.5)</t>
  </si>
  <si>
    <t>Шибер моно ШМ(М)-Р (304-0.5)</t>
  </si>
  <si>
    <t>Шибер моно ШМ(М)-Р (304-0.8)</t>
  </si>
  <si>
    <t>Заглушка ревизии моно ЗРМ-Р (304-0.5)</t>
  </si>
  <si>
    <t>Конденсатоотвод моно КМ-Р (316-0.5)</t>
  </si>
  <si>
    <t>Тройник Термо 45* TРТ-Р +2 хомута (310-0.8/304)</t>
  </si>
  <si>
    <t>Тройник Термо 87* TРТ-Р +2 хомута (310-0.8/304)</t>
  </si>
  <si>
    <t>Тройник Термо 45 ТРТ-Р +2 хомута (304-0.5/304)</t>
  </si>
  <si>
    <t>Тройник Термо 45 ТРТ-Р +2 хомута (304-0.8/304)</t>
  </si>
  <si>
    <t>Тройник Термо 87 ТРТ-Р +2 хомута (304-0.8/304)</t>
  </si>
  <si>
    <t xml:space="preserve">Тройник Термо 45* ТРТ-Р +2 хомута (316-0.5/304) </t>
  </si>
  <si>
    <t>Тройник Термо 87* ТРТ-Р +2 хомута (316-0.5/304)</t>
  </si>
  <si>
    <t>Переход с прямоугольника в диаметр ППКМ-Р L 130/130 (304-1.0)</t>
  </si>
  <si>
    <t>Переход с прямоугольника в диаметр ППКМ-Р L 130/260 (304-1.0)</t>
  </si>
  <si>
    <t>Переход с прямоугольника в диаметр ППКМ-Р L 260/260 (304-1.0)</t>
  </si>
  <si>
    <t>Бак печной ТиС Стандарт 55, D115/115 (304)</t>
  </si>
  <si>
    <t>Бак печной ТиС Стандарт 75, D115/115 (304)</t>
  </si>
  <si>
    <t>Титан 8, (S -12 дм2), D115/115 (304)</t>
  </si>
  <si>
    <t>Титан 16, (S -24 дм2), D115/115 (304)</t>
  </si>
  <si>
    <t>Переход с Овала в диаметр 100*200 (304-0.5)</t>
  </si>
  <si>
    <t>Элемент дымохода: Переходы с прямоугольника (овала) в диаметр*</t>
  </si>
  <si>
    <t xml:space="preserve">Зонт ЗМ-Р (304-0.5) </t>
  </si>
  <si>
    <t>Отвод моно 45* ОМ-Р (316-0.8)</t>
  </si>
  <si>
    <t xml:space="preserve">Отвод моно 87* ОМ-Р (316-0.8)  </t>
  </si>
  <si>
    <t>Площадка монтажная ПММ-Р (316-0.8)</t>
  </si>
  <si>
    <t xml:space="preserve">Тройник моно 45* ТРМ(М)-Р (316-0.8)  </t>
  </si>
  <si>
    <t xml:space="preserve">Тройник моно 87* ТРМ(М)-Р (316-0.8)  </t>
  </si>
  <si>
    <t xml:space="preserve">Труба телескоп моно L300-450 ТТМ-Р (316-0.8) </t>
  </si>
  <si>
    <t>Труба моно L1000 ТМ-Р (316-0.8)</t>
  </si>
  <si>
    <t>Труба моно L250 ТМ-Р (316-0.8)</t>
  </si>
  <si>
    <t xml:space="preserve">Труба моно L500 ТМ-Р (316-0.8)  </t>
  </si>
  <si>
    <t>Шибер моно ШМ(М)-Р (316-0.8)</t>
  </si>
  <si>
    <t>Конус термо КТ-Р  с хомутом  (316-0.5/304-0.5)</t>
  </si>
  <si>
    <t>Отвод термо OT-Р 45°  с хомутом  (316-0.8/304-0.5)</t>
  </si>
  <si>
    <t>Отвод термо OT-Р 87°  с хомутом  (316-0.8/304-0.5)</t>
  </si>
  <si>
    <t>Переход Моно/Термо ПМТ-Р  (316-0.8/304-0.5)</t>
  </si>
  <si>
    <t>Площадка монтажная термо ПМТ-Р  с хомутом  (316-0.8/304-0.5)</t>
  </si>
  <si>
    <t>Тройник Термо TРТ(М)-Р 45° + 2 хомута  (316-0.8/304-0.5)</t>
  </si>
  <si>
    <t>Тройник Термо TРТ(М)-Р 87° + 2 хомута  (316-0.8/304-0.5)</t>
  </si>
  <si>
    <t>Труба телескоп термо ТТТ-Р 300– 450  с хомутом  (316-0.8/304-0.5)</t>
  </si>
  <si>
    <t>Труба термо ТТ-Р 1000 с хомутом  (316-0.8/304-0.5)</t>
  </si>
  <si>
    <t>Труба термо ТТ-Р 500 с хомутом  (316-0.8/304-0.5)</t>
  </si>
  <si>
    <t>Труба термо ТТ-Р 250 с хомутом  (316-0.8/304-0.5)</t>
  </si>
  <si>
    <t>Заглушка ревизии Термо-Р (по наруж. диаметру)  (304-0.5)</t>
  </si>
  <si>
    <t>Кондесатоотвод Термо-Р (по наруж. диаметру)  (316-0.5)</t>
  </si>
  <si>
    <t>Бак печной ТиС Стандарт 75, D130/130 (304)</t>
  </si>
  <si>
    <t>Уплотнитель кровельный RES №1 силикон 75-200 mm,  угловой</t>
  </si>
  <si>
    <t>Уплотнитель кровельный RES №2 силикон 203-280 mm, угловой</t>
  </si>
  <si>
    <t>Уплотнитель кровельный №6 силикон 127-228 mm</t>
  </si>
  <si>
    <t>Уплотнитель кровельный №8 силикон 178-330 mm</t>
  </si>
  <si>
    <t>Угол наклона кровли</t>
  </si>
  <si>
    <t>зеленый</t>
  </si>
  <si>
    <t>коричневый</t>
  </si>
  <si>
    <t>красный</t>
  </si>
  <si>
    <t>серебро</t>
  </si>
  <si>
    <t>черный</t>
  </si>
  <si>
    <t>угловой (от 10°)</t>
  </si>
  <si>
    <t>Прайс на кровельный уплотнитель дымохода</t>
  </si>
  <si>
    <t>ППШ-МБ Пароперегреватель мобильный D90/160/260 (430)</t>
  </si>
  <si>
    <t>Лист потолочный Угловой разборный ЛПУР 20"- 45"</t>
  </si>
  <si>
    <t>ППШ-М Пароперегреватель трубный D115/115 (430)</t>
  </si>
  <si>
    <t>ППШ-М Пароперегреватель трубный D120/115(120) (304)</t>
  </si>
  <si>
    <t>ППШ-М Пароперегреватель трубный D130/130 (304)</t>
  </si>
  <si>
    <t>Конвектор трубный L1000, D120/115(120) (430)</t>
  </si>
  <si>
    <r>
      <rPr>
        <b/>
        <sz val="11"/>
        <rFont val="Arial"/>
        <family val="2"/>
        <charset val="204"/>
      </rPr>
      <t>Шибер-задвижка</t>
    </r>
    <r>
      <rPr>
        <sz val="11"/>
        <rFont val="Arial"/>
        <family val="2"/>
        <charset val="204"/>
      </rPr>
      <t xml:space="preserve"> (430-0,8)</t>
    </r>
  </si>
  <si>
    <t>Четверик Термо ЧТ-Р +3 хомута (304-0.8/304)</t>
  </si>
  <si>
    <t>Четверик Термо 87* ТРТ-Р +3 хомутам (316-0.5/304)</t>
  </si>
  <si>
    <t>Четверик Термо 87* ТРТ-Р +3 хомут (316-0.5/304)</t>
  </si>
  <si>
    <t>Четверик Термо ЧТ-Р +3 хомута (316-0.8/304-0.5)</t>
  </si>
  <si>
    <r>
      <rPr>
        <b/>
        <sz val="11"/>
        <rFont val="Arial"/>
        <family val="2"/>
        <charset val="204"/>
      </rPr>
      <t xml:space="preserve">Четверик Термо ЧТ-Р +3 хомута </t>
    </r>
    <r>
      <rPr>
        <sz val="11"/>
        <rFont val="Arial"/>
        <family val="2"/>
        <charset val="204"/>
      </rPr>
      <t>(316-0.8/304-0.5)</t>
    </r>
  </si>
  <si>
    <t xml:space="preserve">прямой (до 10°) </t>
  </si>
  <si>
    <t>Штанга хомута растяжки L-1000 мм</t>
  </si>
  <si>
    <t>Шибер-задвижка Моно (304-0.8)</t>
  </si>
  <si>
    <t>ППШ-Б Бак 40л + Пароперегреватель трубный D115 (430)</t>
  </si>
  <si>
    <r>
      <t xml:space="preserve">Конденсатоотвод Моно </t>
    </r>
    <r>
      <rPr>
        <sz val="11"/>
        <rFont val="Arial"/>
        <family val="2"/>
        <charset val="204"/>
      </rPr>
      <t>(430-0,5)</t>
    </r>
  </si>
  <si>
    <r>
      <t xml:space="preserve">Конденсатоотвод Термо-Р (по наруж. диаметру) </t>
    </r>
    <r>
      <rPr>
        <sz val="11"/>
        <rFont val="Arial"/>
        <family val="2"/>
        <charset val="204"/>
      </rPr>
      <t>(430-0,5)</t>
    </r>
  </si>
  <si>
    <t>Конденсатоотвод Термо-Р (по наружному диаметру) (316-0.5)</t>
  </si>
  <si>
    <t>Конденсатоотвод Моно (316-0.5)</t>
  </si>
  <si>
    <t>Конденсатоотвод Термо-Р (по наружному диаметру) (201-0.5)</t>
  </si>
  <si>
    <r>
      <rPr>
        <b/>
        <sz val="11"/>
        <rFont val="Arial"/>
        <family val="2"/>
        <charset val="204"/>
      </rPr>
      <t xml:space="preserve">Конденсатоотвод Термо-Р (по наруж. диаметру) </t>
    </r>
    <r>
      <rPr>
        <sz val="11"/>
        <rFont val="Arial"/>
        <family val="2"/>
        <charset val="204"/>
      </rPr>
      <t xml:space="preserve"> (316-0.5)</t>
    </r>
  </si>
  <si>
    <t>Отвод моно 45* ОМ-Р (304-0.5)</t>
  </si>
  <si>
    <t>Отвод моно 87* ОМ-Р (304-0.5)</t>
  </si>
  <si>
    <t>Тройник моно 45* ТРМ(М)-Р (304-0.5)</t>
  </si>
  <si>
    <t>Тройник моно 87* ТРМ(М)-Р (304-0.5)</t>
  </si>
  <si>
    <t>Труба моно L1000 ТМ-Р (304-0.5)</t>
  </si>
  <si>
    <t>Отвод Термо 45* ОТ-Р с хомутом (304-0.5/304)</t>
  </si>
  <si>
    <t>Отвод Термо 87* ОТ-Р с хомутом (304-0.5/304)</t>
  </si>
  <si>
    <t>Переход Моно/Термо ПМТ-Р (304-0.5/304)</t>
  </si>
  <si>
    <t>Тройник Термо 45* ТРТ-Р +2 хомута (304-0.5/304)</t>
  </si>
  <si>
    <t>Тройник Термо 87* ТРТ-Р +2 хомута (304-0.5/304)</t>
  </si>
  <si>
    <t>Труба Термо L500 TТ-Р с хомутом (304-0.5/304)</t>
  </si>
  <si>
    <t>Переход  Моно/Термо ПМТ-Р (304-0,5/304)</t>
  </si>
  <si>
    <t>от 13.09.2022</t>
  </si>
  <si>
    <t>Бак печной ТиС Феррит 40, D115/115 (430)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</si>
</sst>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2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sz val="26"/>
      <name val="Arial"/>
      <family val="2"/>
      <charset val="204"/>
    </font>
    <font>
      <sz val="1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8"/>
      <name val="Arial"/>
      <family val="2"/>
      <charset val="204"/>
    </font>
    <font>
      <sz val="24"/>
      <name val="Arial"/>
      <family val="2"/>
      <charset val="204"/>
    </font>
    <font>
      <b/>
      <sz val="2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indexed="8"/>
      <name val="Arial"/>
      <family val="2"/>
      <charset val="204"/>
    </font>
    <font>
      <b/>
      <u/>
      <sz val="1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48"/>
      <color theme="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u/>
      <sz val="14"/>
      <color theme="9" tint="-0.249977111117893"/>
      <name val="Arial"/>
      <family val="2"/>
      <charset val="204"/>
    </font>
    <font>
      <b/>
      <sz val="16"/>
      <color theme="0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Arial"/>
      <family val="2"/>
      <charset val="204"/>
    </font>
    <font>
      <b/>
      <sz val="16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1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rgb="FF00B050"/>
      <name val="Arial"/>
      <family val="2"/>
      <charset val="1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rgb="FFC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"/>
      <color indexed="1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0"/>
      <name val="Arial Cyr"/>
    </font>
    <font>
      <sz val="10"/>
      <name val="Arial Cyr"/>
    </font>
    <font>
      <b/>
      <sz val="11"/>
      <name val="Arial Cyr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"/>
      <color indexed="1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23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lightGray">
        <fgColor theme="0"/>
        <bgColor theme="0"/>
      </patternFill>
    </fill>
    <fill>
      <patternFill patternType="mediumGray">
        <fgColor theme="0" tint="-0.34998626667073579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lightGray">
        <fgColor theme="0" tint="-0.14996795556505021"/>
        <bgColor theme="0" tint="-4.9989318521683403E-2"/>
      </patternFill>
    </fill>
    <fill>
      <patternFill patternType="mediumGray">
        <fgColor theme="0" tint="-0.14993743705557422"/>
        <bgColor theme="0"/>
      </patternFill>
    </fill>
    <fill>
      <patternFill patternType="mediumGray">
        <fgColor theme="0" tint="-0.149967955565050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4442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indexed="55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23"/>
      </patternFill>
    </fill>
    <fill>
      <patternFill patternType="lightGray">
        <fgColor indexed="9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23"/>
      </patternFill>
    </fill>
    <fill>
      <patternFill patternType="solid">
        <fgColor rgb="FF006666"/>
        <bgColor rgb="FF006666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" fillId="0" borderId="0"/>
    <xf numFmtId="0" fontId="13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5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207">
    <xf numFmtId="0" fontId="0" fillId="0" borderId="0" xfId="0"/>
    <xf numFmtId="0" fontId="4" fillId="0" borderId="0" xfId="19" applyFont="1"/>
    <xf numFmtId="0" fontId="6" fillId="0" borderId="0" xfId="3" applyAlignment="1" applyProtection="1"/>
    <xf numFmtId="0" fontId="8" fillId="0" borderId="0" xfId="0" applyFont="1"/>
    <xf numFmtId="0" fontId="4" fillId="0" borderId="0" xfId="0" applyFont="1"/>
    <xf numFmtId="0" fontId="6" fillId="0" borderId="0" xfId="1" applyAlignment="1" applyProtection="1"/>
    <xf numFmtId="0" fontId="13" fillId="0" borderId="0" xfId="16"/>
    <xf numFmtId="0" fontId="13" fillId="0" borderId="0" xfId="15"/>
    <xf numFmtId="0" fontId="11" fillId="0" borderId="0" xfId="15" applyFont="1" applyAlignment="1">
      <alignment horizontal="center"/>
    </xf>
    <xf numFmtId="0" fontId="17" fillId="0" borderId="0" xfId="0" applyFont="1" applyAlignment="1">
      <alignment horizontal="right" vertical="center"/>
    </xf>
    <xf numFmtId="0" fontId="3" fillId="0" borderId="0" xfId="9" applyFont="1" applyAlignment="1">
      <alignment horizontal="left" wrapText="1"/>
    </xf>
    <xf numFmtId="0" fontId="3" fillId="0" borderId="0" xfId="16" applyFont="1" applyAlignment="1">
      <alignment horizontal="left"/>
    </xf>
    <xf numFmtId="0" fontId="3" fillId="0" borderId="0" xfId="15" applyFont="1" applyAlignment="1">
      <alignment horizontal="left"/>
    </xf>
    <xf numFmtId="0" fontId="20" fillId="0" borderId="0" xfId="16" applyFont="1"/>
    <xf numFmtId="0" fontId="15" fillId="0" borderId="0" xfId="0" applyFont="1"/>
    <xf numFmtId="0" fontId="9" fillId="0" borderId="0" xfId="0" applyFont="1"/>
    <xf numFmtId="0" fontId="21" fillId="0" borderId="0" xfId="0" applyFont="1"/>
    <xf numFmtId="0" fontId="27" fillId="0" borderId="0" xfId="4"/>
    <xf numFmtId="0" fontId="28" fillId="0" borderId="0" xfId="4" applyFont="1"/>
    <xf numFmtId="1" fontId="28" fillId="0" borderId="0" xfId="4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5" applyFont="1" applyAlignment="1">
      <alignment horizontal="left" vertical="center"/>
    </xf>
    <xf numFmtId="0" fontId="13" fillId="0" borderId="0" xfId="15" applyAlignment="1">
      <alignment vertical="center"/>
    </xf>
    <xf numFmtId="0" fontId="3" fillId="0" borderId="0" xfId="5"/>
    <xf numFmtId="0" fontId="3" fillId="2" borderId="0" xfId="5" applyFill="1"/>
    <xf numFmtId="0" fontId="3" fillId="0" borderId="0" xfId="5" applyAlignment="1">
      <alignment horizontal="left" wrapText="1"/>
    </xf>
    <xf numFmtId="0" fontId="3" fillId="0" borderId="0" xfId="5" applyAlignment="1">
      <alignment wrapText="1"/>
    </xf>
    <xf numFmtId="0" fontId="4" fillId="0" borderId="0" xfId="5" applyFont="1" applyAlignment="1">
      <alignment horizontal="right"/>
    </xf>
    <xf numFmtId="0" fontId="3" fillId="0" borderId="0" xfId="5" applyAlignment="1">
      <alignment horizontal="right"/>
    </xf>
    <xf numFmtId="0" fontId="8" fillId="5" borderId="0" xfId="16" applyFont="1" applyFill="1" applyAlignment="1">
      <alignment horizontal="left" vertical="center"/>
    </xf>
    <xf numFmtId="0" fontId="13" fillId="5" borderId="0" xfId="16" applyFill="1"/>
    <xf numFmtId="0" fontId="9" fillId="5" borderId="0" xfId="16" applyFont="1" applyFill="1" applyAlignment="1">
      <alignment horizontal="left" vertical="center"/>
    </xf>
    <xf numFmtId="0" fontId="9" fillId="5" borderId="0" xfId="16" applyFont="1" applyFill="1" applyAlignment="1">
      <alignment vertical="center"/>
    </xf>
    <xf numFmtId="0" fontId="10" fillId="0" borderId="0" xfId="5" applyFont="1"/>
    <xf numFmtId="0" fontId="9" fillId="0" borderId="0" xfId="5" applyFont="1" applyAlignment="1">
      <alignment horizontal="right"/>
    </xf>
    <xf numFmtId="0" fontId="10" fillId="0" borderId="0" xfId="5" applyFont="1" applyAlignment="1">
      <alignment horizontal="right"/>
    </xf>
    <xf numFmtId="0" fontId="3" fillId="5" borderId="0" xfId="5" applyFill="1"/>
    <xf numFmtId="0" fontId="9" fillId="7" borderId="1" xfId="19" applyFont="1" applyFill="1" applyBorder="1" applyAlignment="1">
      <alignment horizontal="center" vertical="center"/>
    </xf>
    <xf numFmtId="0" fontId="9" fillId="9" borderId="11" xfId="16" applyFont="1" applyFill="1" applyBorder="1" applyAlignment="1">
      <alignment horizontal="left" vertical="center"/>
    </xf>
    <xf numFmtId="0" fontId="9" fillId="9" borderId="14" xfId="16" applyFont="1" applyFill="1" applyBorder="1" applyAlignment="1">
      <alignment horizontal="left" vertical="center"/>
    </xf>
    <xf numFmtId="0" fontId="16" fillId="5" borderId="0" xfId="5" applyFont="1" applyFill="1"/>
    <xf numFmtId="0" fontId="35" fillId="5" borderId="0" xfId="5" applyFont="1" applyFill="1" applyAlignment="1">
      <alignment horizontal="right"/>
    </xf>
    <xf numFmtId="0" fontId="16" fillId="0" borderId="0" xfId="5" applyFont="1"/>
    <xf numFmtId="0" fontId="9" fillId="8" borderId="12" xfId="5" applyFont="1" applyFill="1" applyBorder="1" applyAlignment="1">
      <alignment vertical="center"/>
    </xf>
    <xf numFmtId="0" fontId="9" fillId="8" borderId="17" xfId="5" applyFont="1" applyFill="1" applyBorder="1" applyAlignment="1">
      <alignment horizontal="center" vertical="center"/>
    </xf>
    <xf numFmtId="0" fontId="9" fillId="8" borderId="26" xfId="5" applyFont="1" applyFill="1" applyBorder="1" applyAlignment="1">
      <alignment horizontal="center" vertical="center"/>
    </xf>
    <xf numFmtId="0" fontId="9" fillId="8" borderId="41" xfId="5" applyFont="1" applyFill="1" applyBorder="1" applyAlignment="1">
      <alignment horizontal="center" vertical="center"/>
    </xf>
    <xf numFmtId="0" fontId="16" fillId="0" borderId="0" xfId="5" applyFont="1" applyAlignment="1">
      <alignment horizontal="left" vertical="center" indent="1"/>
    </xf>
    <xf numFmtId="0" fontId="14" fillId="0" borderId="20" xfId="5" applyFont="1" applyBorder="1" applyAlignment="1">
      <alignment horizontal="left" indent="1"/>
    </xf>
    <xf numFmtId="0" fontId="14" fillId="5" borderId="0" xfId="5" applyFont="1" applyFill="1" applyAlignment="1">
      <alignment horizontal="left" vertical="center" indent="1"/>
    </xf>
    <xf numFmtId="0" fontId="14" fillId="0" borderId="20" xfId="5" applyFont="1" applyBorder="1" applyAlignment="1">
      <alignment horizontal="left" vertical="center"/>
    </xf>
    <xf numFmtId="3" fontId="4" fillId="10" borderId="1" xfId="17" applyNumberFormat="1" applyFont="1" applyFill="1" applyBorder="1" applyAlignment="1">
      <alignment horizontal="center" vertical="center"/>
    </xf>
    <xf numFmtId="3" fontId="4" fillId="10" borderId="4" xfId="17" applyNumberFormat="1" applyFont="1" applyFill="1" applyBorder="1" applyAlignment="1">
      <alignment horizontal="center" vertical="center"/>
    </xf>
    <xf numFmtId="0" fontId="14" fillId="11" borderId="21" xfId="5" applyFont="1" applyFill="1" applyBorder="1" applyAlignment="1">
      <alignment horizontal="left" indent="1"/>
    </xf>
    <xf numFmtId="0" fontId="14" fillId="5" borderId="0" xfId="5" applyFont="1" applyFill="1"/>
    <xf numFmtId="0" fontId="14" fillId="0" borderId="23" xfId="5" applyFont="1" applyBorder="1" applyAlignment="1">
      <alignment horizontal="left" indent="1"/>
    </xf>
    <xf numFmtId="0" fontId="14" fillId="0" borderId="23" xfId="5" applyFont="1" applyBorder="1" applyAlignment="1">
      <alignment horizontal="left" vertical="center"/>
    </xf>
    <xf numFmtId="0" fontId="14" fillId="0" borderId="21" xfId="5" applyFont="1" applyBorder="1" applyAlignment="1">
      <alignment horizontal="left" indent="1"/>
    </xf>
    <xf numFmtId="0" fontId="14" fillId="0" borderId="21" xfId="5" applyFont="1" applyBorder="1" applyAlignment="1">
      <alignment horizontal="left" vertical="center"/>
    </xf>
    <xf numFmtId="0" fontId="14" fillId="11" borderId="22" xfId="5" applyFont="1" applyFill="1" applyBorder="1" applyAlignment="1">
      <alignment horizontal="left" indent="1"/>
    </xf>
    <xf numFmtId="0" fontId="14" fillId="10" borderId="0" xfId="5" applyFont="1" applyFill="1" applyAlignment="1">
      <alignment horizontal="left" vertical="center" indent="1"/>
    </xf>
    <xf numFmtId="3" fontId="4" fillId="10" borderId="0" xfId="17" applyNumberFormat="1" applyFont="1" applyFill="1" applyAlignment="1">
      <alignment horizontal="center" vertical="center"/>
    </xf>
    <xf numFmtId="0" fontId="14" fillId="0" borderId="23" xfId="5" applyFont="1" applyBorder="1" applyAlignment="1">
      <alignment vertical="center"/>
    </xf>
    <xf numFmtId="0" fontId="14" fillId="0" borderId="21" xfId="5" applyFont="1" applyBorder="1" applyAlignment="1">
      <alignment vertical="center"/>
    </xf>
    <xf numFmtId="0" fontId="3" fillId="5" borderId="0" xfId="18" applyFill="1"/>
    <xf numFmtId="0" fontId="3" fillId="5" borderId="0" xfId="18" applyFill="1" applyAlignment="1">
      <alignment horizontal="center" vertical="center"/>
    </xf>
    <xf numFmtId="0" fontId="3" fillId="5" borderId="0" xfId="18" applyFill="1" applyAlignment="1">
      <alignment horizontal="left" vertical="center" wrapText="1"/>
    </xf>
    <xf numFmtId="0" fontId="3" fillId="5" borderId="0" xfId="18" applyFill="1" applyAlignment="1">
      <alignment horizontal="left" vertical="top" wrapText="1"/>
    </xf>
    <xf numFmtId="0" fontId="9" fillId="7" borderId="15" xfId="14" applyFont="1" applyFill="1" applyBorder="1" applyAlignment="1">
      <alignment horizontal="left" vertical="center" indent="1"/>
    </xf>
    <xf numFmtId="9" fontId="36" fillId="12" borderId="0" xfId="21" applyFont="1" applyFill="1" applyAlignment="1">
      <alignment horizontal="center"/>
    </xf>
    <xf numFmtId="0" fontId="3" fillId="5" borderId="0" xfId="5" applyFill="1" applyAlignment="1">
      <alignment vertical="center"/>
    </xf>
    <xf numFmtId="0" fontId="4" fillId="5" borderId="0" xfId="5" applyFont="1" applyFill="1" applyAlignment="1">
      <alignment horizontal="center" vertical="center"/>
    </xf>
    <xf numFmtId="0" fontId="3" fillId="5" borderId="0" xfId="5" applyFill="1" applyAlignment="1">
      <alignment horizontal="center" vertical="center"/>
    </xf>
    <xf numFmtId="0" fontId="4" fillId="5" borderId="0" xfId="18" applyFont="1" applyFill="1" applyAlignment="1">
      <alignment vertical="center"/>
    </xf>
    <xf numFmtId="0" fontId="4" fillId="5" borderId="0" xfId="18" applyFont="1" applyFill="1" applyAlignment="1">
      <alignment horizontal="center" vertical="center"/>
    </xf>
    <xf numFmtId="0" fontId="12" fillId="5" borderId="0" xfId="19" applyFont="1" applyFill="1" applyAlignment="1">
      <alignment vertical="center" wrapText="1"/>
    </xf>
    <xf numFmtId="0" fontId="18" fillId="5" borderId="0" xfId="5" applyFont="1" applyFill="1" applyAlignment="1">
      <alignment vertical="center"/>
    </xf>
    <xf numFmtId="0" fontId="5" fillId="5" borderId="0" xfId="19" applyFont="1" applyFill="1" applyAlignment="1">
      <alignment horizontal="center" vertical="center" wrapText="1"/>
    </xf>
    <xf numFmtId="0" fontId="8" fillId="5" borderId="0" xfId="5" applyFont="1" applyFill="1" applyAlignment="1">
      <alignment horizontal="center" vertical="center"/>
    </xf>
    <xf numFmtId="0" fontId="6" fillId="5" borderId="0" xfId="2" applyFill="1" applyAlignment="1" applyProtection="1">
      <alignment vertical="center"/>
    </xf>
    <xf numFmtId="0" fontId="19" fillId="5" borderId="0" xfId="2" applyFont="1" applyFill="1" applyAlignment="1" applyProtection="1">
      <alignment horizontal="center" vertical="center"/>
    </xf>
    <xf numFmtId="0" fontId="7" fillId="5" borderId="0" xfId="18" applyFont="1" applyFill="1" applyAlignment="1">
      <alignment horizontal="center" vertical="center"/>
    </xf>
    <xf numFmtId="0" fontId="8" fillId="5" borderId="0" xfId="5" applyFont="1" applyFill="1" applyAlignment="1">
      <alignment horizontal="center" vertical="center" wrapText="1"/>
    </xf>
    <xf numFmtId="0" fontId="11" fillId="5" borderId="0" xfId="19" applyFont="1" applyFill="1" applyAlignment="1">
      <alignment horizontal="center" vertical="center"/>
    </xf>
    <xf numFmtId="0" fontId="9" fillId="7" borderId="12" xfId="14" applyFont="1" applyFill="1" applyBorder="1" applyAlignment="1">
      <alignment horizontal="center" vertical="center" wrapText="1"/>
    </xf>
    <xf numFmtId="0" fontId="9" fillId="7" borderId="27" xfId="14" applyFont="1" applyFill="1" applyBorder="1" applyAlignment="1">
      <alignment horizontal="center" vertical="center" wrapText="1"/>
    </xf>
    <xf numFmtId="0" fontId="9" fillId="7" borderId="26" xfId="14" applyFont="1" applyFill="1" applyBorder="1" applyAlignment="1">
      <alignment horizontal="center" vertical="center" wrapText="1"/>
    </xf>
    <xf numFmtId="0" fontId="9" fillId="7" borderId="26" xfId="18" applyFont="1" applyFill="1" applyBorder="1" applyAlignment="1">
      <alignment horizontal="center" vertical="center"/>
    </xf>
    <xf numFmtId="0" fontId="9" fillId="7" borderId="41" xfId="18" applyFont="1" applyFill="1" applyBorder="1" applyAlignment="1">
      <alignment horizontal="center" vertical="center"/>
    </xf>
    <xf numFmtId="0" fontId="9" fillId="5" borderId="0" xfId="18" applyFont="1" applyFill="1" applyAlignment="1">
      <alignment horizontal="center" vertical="center"/>
    </xf>
    <xf numFmtId="0" fontId="37" fillId="5" borderId="0" xfId="18" applyFont="1" applyFill="1" applyAlignment="1">
      <alignment horizontal="center" vertical="center"/>
    </xf>
    <xf numFmtId="0" fontId="10" fillId="5" borderId="0" xfId="5" applyFont="1" applyFill="1"/>
    <xf numFmtId="0" fontId="4" fillId="5" borderId="23" xfId="12" applyFont="1" applyFill="1" applyBorder="1" applyAlignment="1">
      <alignment horizontal="left" vertical="center" indent="1"/>
    </xf>
    <xf numFmtId="3" fontId="4" fillId="5" borderId="16" xfId="12" applyNumberFormat="1" applyFont="1" applyFill="1" applyBorder="1" applyAlignment="1">
      <alignment horizontal="center" vertical="center"/>
    </xf>
    <xf numFmtId="3" fontId="4" fillId="5" borderId="2" xfId="12" applyNumberFormat="1" applyFont="1" applyFill="1" applyBorder="1" applyAlignment="1">
      <alignment horizontal="center" vertical="center"/>
    </xf>
    <xf numFmtId="3" fontId="4" fillId="5" borderId="44" xfId="5" applyNumberFormat="1" applyFont="1" applyFill="1" applyBorder="1" applyAlignment="1">
      <alignment horizontal="center" vertical="center"/>
    </xf>
    <xf numFmtId="1" fontId="4" fillId="5" borderId="0" xfId="5" applyNumberFormat="1" applyFont="1" applyFill="1" applyAlignment="1">
      <alignment horizontal="center" vertical="center"/>
    </xf>
    <xf numFmtId="3" fontId="30" fillId="5" borderId="0" xfId="12" applyNumberFormat="1" applyFont="1" applyFill="1" applyAlignment="1">
      <alignment horizontal="center" vertical="center"/>
    </xf>
    <xf numFmtId="3" fontId="3" fillId="5" borderId="0" xfId="5" applyNumberFormat="1" applyFill="1"/>
    <xf numFmtId="0" fontId="4" fillId="13" borderId="21" xfId="12" applyFont="1" applyFill="1" applyBorder="1" applyAlignment="1">
      <alignment horizontal="left" vertical="center" indent="1"/>
    </xf>
    <xf numFmtId="0" fontId="30" fillId="5" borderId="0" xfId="5" applyFont="1" applyFill="1" applyAlignment="1">
      <alignment horizontal="center" vertical="center"/>
    </xf>
    <xf numFmtId="0" fontId="4" fillId="5" borderId="21" xfId="12" applyFont="1" applyFill="1" applyBorder="1" applyAlignment="1">
      <alignment horizontal="left" vertical="center" indent="1"/>
    </xf>
    <xf numFmtId="3" fontId="4" fillId="0" borderId="16" xfId="12" applyNumberFormat="1" applyFont="1" applyBorder="1" applyAlignment="1">
      <alignment horizontal="center" vertical="center"/>
    </xf>
    <xf numFmtId="3" fontId="4" fillId="0" borderId="2" xfId="12" applyNumberFormat="1" applyFont="1" applyBorder="1" applyAlignment="1">
      <alignment horizontal="center" vertical="center"/>
    </xf>
    <xf numFmtId="3" fontId="4" fillId="5" borderId="44" xfId="12" applyNumberFormat="1" applyFont="1" applyFill="1" applyBorder="1" applyAlignment="1">
      <alignment horizontal="center" vertical="center"/>
    </xf>
    <xf numFmtId="3" fontId="4" fillId="0" borderId="18" xfId="17" applyNumberFormat="1" applyFont="1" applyBorder="1" applyAlignment="1">
      <alignment horizontal="center" vertical="center"/>
    </xf>
    <xf numFmtId="3" fontId="4" fillId="0" borderId="15" xfId="17" applyNumberFormat="1" applyFont="1" applyBorder="1" applyAlignment="1">
      <alignment horizontal="center" vertical="center"/>
    </xf>
    <xf numFmtId="3" fontId="4" fillId="5" borderId="2" xfId="11" applyNumberFormat="1" applyFont="1" applyFill="1" applyBorder="1" applyAlignment="1">
      <alignment horizontal="center" vertical="center"/>
    </xf>
    <xf numFmtId="3" fontId="4" fillId="5" borderId="44" xfId="11" applyNumberFormat="1" applyFont="1" applyFill="1" applyBorder="1" applyAlignment="1">
      <alignment horizontal="center" vertical="center"/>
    </xf>
    <xf numFmtId="3" fontId="4" fillId="5" borderId="18" xfId="11" applyNumberFormat="1" applyFont="1" applyFill="1" applyBorder="1" applyAlignment="1">
      <alignment horizontal="center" vertical="center"/>
    </xf>
    <xf numFmtId="3" fontId="4" fillId="5" borderId="15" xfId="11" applyNumberFormat="1" applyFont="1" applyFill="1" applyBorder="1" applyAlignment="1">
      <alignment horizontal="center" vertical="center"/>
    </xf>
    <xf numFmtId="3" fontId="4" fillId="5" borderId="15" xfId="12" applyNumberFormat="1" applyFont="1" applyFill="1" applyBorder="1" applyAlignment="1">
      <alignment horizontal="center" vertical="center"/>
    </xf>
    <xf numFmtId="3" fontId="4" fillId="0" borderId="39" xfId="5" applyNumberFormat="1" applyFont="1" applyBorder="1" applyAlignment="1">
      <alignment horizontal="center" vertical="center"/>
    </xf>
    <xf numFmtId="3" fontId="30" fillId="5" borderId="0" xfId="17" applyNumberFormat="1" applyFont="1" applyFill="1" applyAlignment="1">
      <alignment horizontal="center" vertical="center"/>
    </xf>
    <xf numFmtId="3" fontId="4" fillId="5" borderId="14" xfId="11" applyNumberFormat="1" applyFont="1" applyFill="1" applyBorder="1" applyAlignment="1">
      <alignment horizontal="center" vertical="center"/>
    </xf>
    <xf numFmtId="3" fontId="4" fillId="5" borderId="1" xfId="11" applyNumberFormat="1" applyFont="1" applyFill="1" applyBorder="1" applyAlignment="1">
      <alignment horizontal="center" vertical="center"/>
    </xf>
    <xf numFmtId="3" fontId="4" fillId="5" borderId="1" xfId="12" applyNumberFormat="1" applyFont="1" applyFill="1" applyBorder="1" applyAlignment="1">
      <alignment horizontal="center" vertical="center"/>
    </xf>
    <xf numFmtId="3" fontId="4" fillId="5" borderId="39" xfId="5" applyNumberFormat="1" applyFont="1" applyFill="1" applyBorder="1" applyAlignment="1">
      <alignment horizontal="center" vertical="center"/>
    </xf>
    <xf numFmtId="0" fontId="31" fillId="5" borderId="0" xfId="5" applyFont="1" applyFill="1"/>
    <xf numFmtId="3" fontId="4" fillId="0" borderId="44" xfId="12" applyNumberFormat="1" applyFont="1" applyBorder="1" applyAlignment="1">
      <alignment horizontal="center" vertical="center"/>
    </xf>
    <xf numFmtId="3" fontId="4" fillId="0" borderId="18" xfId="11" applyNumberFormat="1" applyFont="1" applyBorder="1" applyAlignment="1">
      <alignment horizontal="center" vertical="center"/>
    </xf>
    <xf numFmtId="3" fontId="4" fillId="0" borderId="15" xfId="11" applyNumberFormat="1" applyFont="1" applyBorder="1" applyAlignment="1">
      <alignment horizontal="center" vertical="center"/>
    </xf>
    <xf numFmtId="3" fontId="4" fillId="0" borderId="15" xfId="12" applyNumberFormat="1" applyFont="1" applyBorder="1" applyAlignment="1">
      <alignment horizontal="center" vertical="center"/>
    </xf>
    <xf numFmtId="3" fontId="4" fillId="0" borderId="14" xfId="11" applyNumberFormat="1" applyFont="1" applyBorder="1" applyAlignment="1">
      <alignment horizontal="center" vertical="center"/>
    </xf>
    <xf numFmtId="3" fontId="4" fillId="0" borderId="1" xfId="11" applyNumberFormat="1" applyFont="1" applyBorder="1" applyAlignment="1">
      <alignment horizontal="center" vertical="center"/>
    </xf>
    <xf numFmtId="3" fontId="4" fillId="0" borderId="1" xfId="12" applyNumberFormat="1" applyFont="1" applyBorder="1" applyAlignment="1">
      <alignment horizontal="center" vertical="center"/>
    </xf>
    <xf numFmtId="3" fontId="4" fillId="0" borderId="4" xfId="5" applyNumberFormat="1" applyFont="1" applyBorder="1" applyAlignment="1">
      <alignment horizontal="center" vertical="center"/>
    </xf>
    <xf numFmtId="0" fontId="4" fillId="5" borderId="22" xfId="12" applyFont="1" applyFill="1" applyBorder="1" applyAlignment="1">
      <alignment horizontal="left" vertical="center" indent="1"/>
    </xf>
    <xf numFmtId="3" fontId="4" fillId="0" borderId="31" xfId="11" applyNumberFormat="1" applyFont="1" applyBorder="1" applyAlignment="1">
      <alignment horizontal="center" vertical="center"/>
    </xf>
    <xf numFmtId="3" fontId="4" fillId="0" borderId="9" xfId="11" applyNumberFormat="1" applyFont="1" applyBorder="1" applyAlignment="1">
      <alignment horizontal="center" vertical="center"/>
    </xf>
    <xf numFmtId="3" fontId="4" fillId="0" borderId="9" xfId="12" applyNumberFormat="1" applyFont="1" applyBorder="1" applyAlignment="1">
      <alignment horizontal="center" vertical="center"/>
    </xf>
    <xf numFmtId="0" fontId="8" fillId="5" borderId="0" xfId="12" applyFont="1" applyFill="1" applyAlignment="1">
      <alignment horizontal="left" vertical="center"/>
    </xf>
    <xf numFmtId="0" fontId="4" fillId="5" borderId="0" xfId="12" applyFont="1" applyFill="1" applyAlignment="1">
      <alignment horizontal="center" vertical="center"/>
    </xf>
    <xf numFmtId="3" fontId="4" fillId="5" borderId="0" xfId="12" applyNumberFormat="1" applyFont="1" applyFill="1" applyAlignment="1">
      <alignment horizontal="center" vertical="center"/>
    </xf>
    <xf numFmtId="0" fontId="3" fillId="5" borderId="32" xfId="9" applyFont="1" applyFill="1" applyBorder="1" applyAlignment="1">
      <alignment horizontal="left" vertical="center" wrapText="1" indent="1"/>
    </xf>
    <xf numFmtId="0" fontId="3" fillId="5" borderId="1" xfId="5" applyFill="1" applyBorder="1" applyAlignment="1">
      <alignment vertical="center" wrapText="1"/>
    </xf>
    <xf numFmtId="0" fontId="3" fillId="14" borderId="1" xfId="5" applyFill="1" applyBorder="1" applyAlignment="1">
      <alignment vertical="center" wrapText="1"/>
    </xf>
    <xf numFmtId="0" fontId="3" fillId="5" borderId="0" xfId="5" applyFill="1" applyAlignment="1">
      <alignment wrapText="1"/>
    </xf>
    <xf numFmtId="0" fontId="3" fillId="5" borderId="0" xfId="9" applyFont="1" applyFill="1" applyAlignment="1">
      <alignment horizontal="left" wrapText="1"/>
    </xf>
    <xf numFmtId="0" fontId="3" fillId="5" borderId="0" xfId="15" applyFont="1" applyFill="1" applyAlignment="1">
      <alignment wrapText="1"/>
    </xf>
    <xf numFmtId="0" fontId="34" fillId="5" borderId="0" xfId="7" applyFill="1"/>
    <xf numFmtId="0" fontId="3" fillId="2" borderId="0" xfId="15" applyFont="1" applyFill="1" applyAlignment="1">
      <alignment horizontal="center" wrapText="1"/>
    </xf>
    <xf numFmtId="0" fontId="3" fillId="5" borderId="0" xfId="16" applyFont="1" applyFill="1" applyAlignment="1">
      <alignment horizontal="left" vertical="center" indent="1"/>
    </xf>
    <xf numFmtId="0" fontId="3" fillId="5" borderId="0" xfId="15" applyFont="1" applyFill="1" applyAlignment="1">
      <alignment horizontal="left" vertical="center" wrapText="1"/>
    </xf>
    <xf numFmtId="0" fontId="3" fillId="5" borderId="0" xfId="15" applyFont="1" applyFill="1" applyAlignment="1">
      <alignment horizontal="left" vertical="center"/>
    </xf>
    <xf numFmtId="0" fontId="13" fillId="5" borderId="0" xfId="15" applyFill="1"/>
    <xf numFmtId="0" fontId="3" fillId="5" borderId="0" xfId="15" applyFont="1" applyFill="1" applyAlignment="1">
      <alignment horizontal="left"/>
    </xf>
    <xf numFmtId="0" fontId="3" fillId="5" borderId="0" xfId="15" applyFont="1" applyFill="1" applyAlignment="1">
      <alignment vertical="center"/>
    </xf>
    <xf numFmtId="0" fontId="3" fillId="5" borderId="0" xfId="15" applyFont="1" applyFill="1"/>
    <xf numFmtId="0" fontId="12" fillId="5" borderId="0" xfId="15" applyFont="1" applyFill="1"/>
    <xf numFmtId="0" fontId="9" fillId="3" borderId="12" xfId="20" applyFont="1" applyFill="1" applyBorder="1" applyAlignment="1">
      <alignment horizontal="left" vertical="center" indent="1"/>
    </xf>
    <xf numFmtId="0" fontId="9" fillId="3" borderId="27" xfId="20" applyFont="1" applyFill="1" applyBorder="1" applyAlignment="1">
      <alignment horizontal="center" vertical="center"/>
    </xf>
    <xf numFmtId="0" fontId="9" fillId="3" borderId="26" xfId="20" applyFont="1" applyFill="1" applyBorder="1" applyAlignment="1">
      <alignment horizontal="center" vertical="center"/>
    </xf>
    <xf numFmtId="0" fontId="9" fillId="3" borderId="41" xfId="20" applyFont="1" applyFill="1" applyBorder="1" applyAlignment="1">
      <alignment horizontal="center" vertical="center"/>
    </xf>
    <xf numFmtId="0" fontId="38" fillId="5" borderId="0" xfId="7" applyFont="1" applyFill="1" applyAlignment="1">
      <alignment vertical="center"/>
    </xf>
    <xf numFmtId="0" fontId="4" fillId="0" borderId="23" xfId="20" applyFont="1" applyBorder="1" applyAlignment="1">
      <alignment horizontal="left" indent="1"/>
    </xf>
    <xf numFmtId="3" fontId="4" fillId="2" borderId="16" xfId="20" applyNumberFormat="1" applyFont="1" applyFill="1" applyBorder="1" applyAlignment="1">
      <alignment horizontal="center"/>
    </xf>
    <xf numFmtId="3" fontId="4" fillId="2" borderId="2" xfId="20" applyNumberFormat="1" applyFont="1" applyFill="1" applyBorder="1" applyAlignment="1">
      <alignment horizontal="center"/>
    </xf>
    <xf numFmtId="3" fontId="34" fillId="5" borderId="0" xfId="7" applyNumberFormat="1" applyFill="1"/>
    <xf numFmtId="0" fontId="4" fillId="15" borderId="21" xfId="20" applyFont="1" applyFill="1" applyBorder="1" applyAlignment="1">
      <alignment horizontal="left" indent="1"/>
    </xf>
    <xf numFmtId="0" fontId="4" fillId="0" borderId="21" xfId="20" applyFont="1" applyBorder="1" applyAlignment="1">
      <alignment horizontal="left" indent="1"/>
    </xf>
    <xf numFmtId="3" fontId="4" fillId="0" borderId="14" xfId="20" applyNumberFormat="1" applyFont="1" applyBorder="1" applyAlignment="1">
      <alignment horizontal="center"/>
    </xf>
    <xf numFmtId="3" fontId="4" fillId="0" borderId="1" xfId="20" applyNumberFormat="1" applyFont="1" applyBorder="1" applyAlignment="1">
      <alignment horizontal="center"/>
    </xf>
    <xf numFmtId="3" fontId="4" fillId="2" borderId="1" xfId="20" applyNumberFormat="1" applyFont="1" applyFill="1" applyBorder="1" applyAlignment="1">
      <alignment horizontal="center"/>
    </xf>
    <xf numFmtId="3" fontId="25" fillId="2" borderId="1" xfId="20" applyNumberFormat="1" applyFont="1" applyFill="1" applyBorder="1" applyAlignment="1">
      <alignment horizontal="center"/>
    </xf>
    <xf numFmtId="3" fontId="4" fillId="4" borderId="1" xfId="20" applyNumberFormat="1" applyFont="1" applyFill="1" applyBorder="1" applyAlignment="1">
      <alignment horizontal="center"/>
    </xf>
    <xf numFmtId="3" fontId="4" fillId="0" borderId="4" xfId="20" applyNumberFormat="1" applyFont="1" applyBorder="1" applyAlignment="1">
      <alignment horizontal="center"/>
    </xf>
    <xf numFmtId="3" fontId="4" fillId="0" borderId="0" xfId="20" applyNumberFormat="1" applyFont="1" applyAlignment="1">
      <alignment horizontal="center"/>
    </xf>
    <xf numFmtId="0" fontId="4" fillId="2" borderId="21" xfId="20" applyFont="1" applyFill="1" applyBorder="1" applyAlignment="1">
      <alignment horizontal="left" indent="1"/>
    </xf>
    <xf numFmtId="0" fontId="4" fillId="2" borderId="21" xfId="20" applyFont="1" applyFill="1" applyBorder="1" applyAlignment="1">
      <alignment horizontal="left" wrapText="1" indent="1"/>
    </xf>
    <xf numFmtId="0" fontId="4" fillId="0" borderId="22" xfId="20" applyFont="1" applyBorder="1" applyAlignment="1">
      <alignment horizontal="left" indent="1"/>
    </xf>
    <xf numFmtId="3" fontId="4" fillId="0" borderId="31" xfId="20" applyNumberFormat="1" applyFont="1" applyBorder="1" applyAlignment="1">
      <alignment horizontal="center"/>
    </xf>
    <xf numFmtId="3" fontId="4" fillId="0" borderId="45" xfId="20" applyNumberFormat="1" applyFont="1" applyBorder="1" applyAlignment="1">
      <alignment horizontal="center"/>
    </xf>
    <xf numFmtId="3" fontId="4" fillId="2" borderId="9" xfId="20" applyNumberFormat="1" applyFont="1" applyFill="1" applyBorder="1" applyAlignment="1">
      <alignment horizontal="center"/>
    </xf>
    <xf numFmtId="3" fontId="4" fillId="4" borderId="9" xfId="20" applyNumberFormat="1" applyFont="1" applyFill="1" applyBorder="1" applyAlignment="1">
      <alignment horizontal="center"/>
    </xf>
    <xf numFmtId="3" fontId="4" fillId="0" borderId="25" xfId="20" applyNumberFormat="1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" fillId="5" borderId="0" xfId="23" applyFill="1"/>
    <xf numFmtId="0" fontId="35" fillId="5" borderId="0" xfId="23" applyFont="1" applyFill="1" applyAlignment="1">
      <alignment horizontal="right"/>
    </xf>
    <xf numFmtId="0" fontId="7" fillId="5" borderId="0" xfId="15" applyFont="1" applyFill="1"/>
    <xf numFmtId="0" fontId="9" fillId="8" borderId="12" xfId="23" applyFont="1" applyFill="1" applyBorder="1" applyAlignment="1">
      <alignment vertical="center"/>
    </xf>
    <xf numFmtId="0" fontId="9" fillId="8" borderId="27" xfId="23" applyFont="1" applyFill="1" applyBorder="1" applyAlignment="1">
      <alignment horizontal="center" vertical="center"/>
    </xf>
    <xf numFmtId="0" fontId="9" fillId="8" borderId="26" xfId="23" applyFont="1" applyFill="1" applyBorder="1" applyAlignment="1">
      <alignment horizontal="center" vertical="center"/>
    </xf>
    <xf numFmtId="0" fontId="4" fillId="2" borderId="29" xfId="15" applyFont="1" applyFill="1" applyBorder="1" applyAlignment="1">
      <alignment horizontal="center" vertical="center"/>
    </xf>
    <xf numFmtId="1" fontId="4" fillId="2" borderId="5" xfId="15" applyNumberFormat="1" applyFont="1" applyFill="1" applyBorder="1" applyAlignment="1">
      <alignment horizontal="center" vertical="center"/>
    </xf>
    <xf numFmtId="1" fontId="4" fillId="2" borderId="6" xfId="15" applyNumberFormat="1" applyFont="1" applyFill="1" applyBorder="1" applyAlignment="1">
      <alignment horizontal="center" vertical="center"/>
    </xf>
    <xf numFmtId="3" fontId="4" fillId="16" borderId="14" xfId="15" applyNumberFormat="1" applyFont="1" applyFill="1" applyBorder="1" applyAlignment="1">
      <alignment horizontal="center" vertical="center"/>
    </xf>
    <xf numFmtId="3" fontId="4" fillId="16" borderId="1" xfId="15" applyNumberFormat="1" applyFont="1" applyFill="1" applyBorder="1" applyAlignment="1">
      <alignment horizontal="center" vertical="center"/>
    </xf>
    <xf numFmtId="3" fontId="4" fillId="16" borderId="4" xfId="15" applyNumberFormat="1" applyFont="1" applyFill="1" applyBorder="1" applyAlignment="1">
      <alignment horizontal="center" vertical="center"/>
    </xf>
    <xf numFmtId="1" fontId="4" fillId="2" borderId="14" xfId="15" applyNumberFormat="1" applyFont="1" applyFill="1" applyBorder="1" applyAlignment="1">
      <alignment horizontal="center" vertical="center"/>
    </xf>
    <xf numFmtId="1" fontId="4" fillId="2" borderId="1" xfId="15" applyNumberFormat="1" applyFont="1" applyFill="1" applyBorder="1" applyAlignment="1">
      <alignment horizontal="center" vertical="center"/>
    </xf>
    <xf numFmtId="3" fontId="4" fillId="2" borderId="1" xfId="15" applyNumberFormat="1" applyFont="1" applyFill="1" applyBorder="1" applyAlignment="1">
      <alignment horizontal="center" vertical="center"/>
    </xf>
    <xf numFmtId="3" fontId="4" fillId="2" borderId="4" xfId="15" applyNumberFormat="1" applyFont="1" applyFill="1" applyBorder="1" applyAlignment="1">
      <alignment horizontal="center" vertical="center"/>
    </xf>
    <xf numFmtId="1" fontId="4" fillId="7" borderId="14" xfId="15" applyNumberFormat="1" applyFont="1" applyFill="1" applyBorder="1" applyAlignment="1">
      <alignment horizontal="center" vertical="center"/>
    </xf>
    <xf numFmtId="1" fontId="4" fillId="7" borderId="1" xfId="15" applyNumberFormat="1" applyFont="1" applyFill="1" applyBorder="1" applyAlignment="1">
      <alignment horizontal="center" vertical="center"/>
    </xf>
    <xf numFmtId="3" fontId="4" fillId="7" borderId="4" xfId="15" applyNumberFormat="1" applyFont="1" applyFill="1" applyBorder="1" applyAlignment="1">
      <alignment horizontal="center" vertical="center"/>
    </xf>
    <xf numFmtId="3" fontId="4" fillId="7" borderId="1" xfId="15" applyNumberFormat="1" applyFont="1" applyFill="1" applyBorder="1" applyAlignment="1">
      <alignment horizontal="center" vertical="center"/>
    </xf>
    <xf numFmtId="3" fontId="4" fillId="2" borderId="14" xfId="15" applyNumberFormat="1" applyFont="1" applyFill="1" applyBorder="1" applyAlignment="1">
      <alignment horizontal="center" vertical="center"/>
    </xf>
    <xf numFmtId="0" fontId="14" fillId="2" borderId="21" xfId="15" applyFont="1" applyFill="1" applyBorder="1"/>
    <xf numFmtId="0" fontId="14" fillId="0" borderId="0" xfId="15" applyFont="1" applyAlignment="1">
      <alignment horizontal="center" vertical="center"/>
    </xf>
    <xf numFmtId="0" fontId="14" fillId="2" borderId="1" xfId="15" applyFont="1" applyFill="1" applyBorder="1" applyAlignment="1">
      <alignment horizontal="center" vertical="center"/>
    </xf>
    <xf numFmtId="0" fontId="14" fillId="2" borderId="14" xfId="15" applyFont="1" applyFill="1" applyBorder="1" applyAlignment="1">
      <alignment horizontal="center" vertical="center"/>
    </xf>
    <xf numFmtId="0" fontId="14" fillId="2" borderId="4" xfId="15" applyFont="1" applyFill="1" applyBorder="1" applyAlignment="1">
      <alignment horizontal="center" vertical="center"/>
    </xf>
    <xf numFmtId="1" fontId="4" fillId="7" borderId="14" xfId="15" applyNumberFormat="1" applyFont="1" applyFill="1" applyBorder="1" applyAlignment="1">
      <alignment horizontal="center"/>
    </xf>
    <xf numFmtId="1" fontId="4" fillId="7" borderId="1" xfId="15" applyNumberFormat="1" applyFont="1" applyFill="1" applyBorder="1" applyAlignment="1">
      <alignment horizontal="center"/>
    </xf>
    <xf numFmtId="1" fontId="4" fillId="7" borderId="4" xfId="15" applyNumberFormat="1" applyFont="1" applyFill="1" applyBorder="1" applyAlignment="1">
      <alignment horizontal="center"/>
    </xf>
    <xf numFmtId="1" fontId="4" fillId="2" borderId="31" xfId="15" applyNumberFormat="1" applyFont="1" applyFill="1" applyBorder="1" applyAlignment="1">
      <alignment horizontal="center"/>
    </xf>
    <xf numFmtId="1" fontId="4" fillId="2" borderId="9" xfId="15" applyNumberFormat="1" applyFont="1" applyFill="1" applyBorder="1" applyAlignment="1">
      <alignment horizontal="center"/>
    </xf>
    <xf numFmtId="0" fontId="9" fillId="8" borderId="41" xfId="23" applyFont="1" applyFill="1" applyBorder="1" applyAlignment="1">
      <alignment horizontal="center" vertical="center"/>
    </xf>
    <xf numFmtId="3" fontId="39" fillId="17" borderId="1" xfId="15" applyNumberFormat="1" applyFont="1" applyFill="1" applyBorder="1" applyAlignment="1">
      <alignment horizontal="center" vertical="center"/>
    </xf>
    <xf numFmtId="3" fontId="4" fillId="7" borderId="9" xfId="15" applyNumberFormat="1" applyFont="1" applyFill="1" applyBorder="1" applyAlignment="1">
      <alignment horizontal="center" vertical="center"/>
    </xf>
    <xf numFmtId="3" fontId="4" fillId="7" borderId="10" xfId="15" applyNumberFormat="1" applyFont="1" applyFill="1" applyBorder="1" applyAlignment="1">
      <alignment horizontal="center" vertical="center"/>
    </xf>
    <xf numFmtId="0" fontId="3" fillId="5" borderId="0" xfId="18" applyFill="1" applyAlignment="1">
      <alignment vertical="top" wrapText="1"/>
    </xf>
    <xf numFmtId="0" fontId="9" fillId="8" borderId="12" xfId="14" applyFont="1" applyFill="1" applyBorder="1" applyAlignment="1">
      <alignment horizontal="center" vertical="center" wrapText="1"/>
    </xf>
    <xf numFmtId="0" fontId="9" fillId="8" borderId="27" xfId="14" applyFont="1" applyFill="1" applyBorder="1" applyAlignment="1">
      <alignment horizontal="center" vertical="center" wrapText="1"/>
    </xf>
    <xf numFmtId="0" fontId="9" fillId="8" borderId="26" xfId="14" applyFont="1" applyFill="1" applyBorder="1" applyAlignment="1">
      <alignment horizontal="center" vertical="center" wrapText="1"/>
    </xf>
    <xf numFmtId="0" fontId="9" fillId="8" borderId="26" xfId="18" applyFont="1" applyFill="1" applyBorder="1" applyAlignment="1">
      <alignment horizontal="center" vertical="center"/>
    </xf>
    <xf numFmtId="0" fontId="9" fillId="8" borderId="41" xfId="18" applyFont="1" applyFill="1" applyBorder="1" applyAlignment="1">
      <alignment horizontal="center" vertical="center"/>
    </xf>
    <xf numFmtId="0" fontId="4" fillId="18" borderId="21" xfId="12" applyFont="1" applyFill="1" applyBorder="1" applyAlignment="1">
      <alignment horizontal="left" vertical="center" indent="1"/>
    </xf>
    <xf numFmtId="3" fontId="4" fillId="18" borderId="14" xfId="12" applyNumberFormat="1" applyFont="1" applyFill="1" applyBorder="1" applyAlignment="1">
      <alignment horizontal="center" vertical="center"/>
    </xf>
    <xf numFmtId="3" fontId="4" fillId="18" borderId="1" xfId="12" applyNumberFormat="1" applyFont="1" applyFill="1" applyBorder="1" applyAlignment="1">
      <alignment horizontal="center" vertical="center"/>
    </xf>
    <xf numFmtId="3" fontId="4" fillId="18" borderId="4" xfId="5" applyNumberFormat="1" applyFont="1" applyFill="1" applyBorder="1" applyAlignment="1">
      <alignment horizontal="center" vertical="center"/>
    </xf>
    <xf numFmtId="0" fontId="9" fillId="8" borderId="12" xfId="20" applyFont="1" applyFill="1" applyBorder="1" applyAlignment="1">
      <alignment horizontal="left" vertical="center" indent="1"/>
    </xf>
    <xf numFmtId="0" fontId="9" fillId="8" borderId="27" xfId="20" applyFont="1" applyFill="1" applyBorder="1" applyAlignment="1">
      <alignment horizontal="center" vertical="center"/>
    </xf>
    <xf numFmtId="0" fontId="9" fillId="8" borderId="26" xfId="20" applyFont="1" applyFill="1" applyBorder="1" applyAlignment="1">
      <alignment horizontal="center" vertical="center"/>
    </xf>
    <xf numFmtId="0" fontId="9" fillId="8" borderId="41" xfId="20" applyFont="1" applyFill="1" applyBorder="1" applyAlignment="1">
      <alignment horizontal="center" vertical="center"/>
    </xf>
    <xf numFmtId="0" fontId="4" fillId="18" borderId="21" xfId="20" applyFont="1" applyFill="1" applyBorder="1" applyAlignment="1">
      <alignment horizontal="left" indent="1"/>
    </xf>
    <xf numFmtId="3" fontId="4" fillId="18" borderId="14" xfId="20" applyNumberFormat="1" applyFont="1" applyFill="1" applyBorder="1" applyAlignment="1">
      <alignment horizontal="center"/>
    </xf>
    <xf numFmtId="3" fontId="25" fillId="18" borderId="1" xfId="20" applyNumberFormat="1" applyFont="1" applyFill="1" applyBorder="1" applyAlignment="1">
      <alignment horizontal="center"/>
    </xf>
    <xf numFmtId="3" fontId="4" fillId="18" borderId="1" xfId="20" applyNumberFormat="1" applyFont="1" applyFill="1" applyBorder="1" applyAlignment="1">
      <alignment horizontal="center"/>
    </xf>
    <xf numFmtId="3" fontId="4" fillId="18" borderId="4" xfId="20" applyNumberFormat="1" applyFont="1" applyFill="1" applyBorder="1" applyAlignment="1">
      <alignment horizontal="center"/>
    </xf>
    <xf numFmtId="3" fontId="4" fillId="18" borderId="24" xfId="20" applyNumberFormat="1" applyFont="1" applyFill="1" applyBorder="1" applyAlignment="1">
      <alignment horizontal="center"/>
    </xf>
    <xf numFmtId="0" fontId="3" fillId="18" borderId="1" xfId="5" applyFill="1" applyBorder="1" applyAlignment="1">
      <alignment vertical="center" wrapText="1"/>
    </xf>
    <xf numFmtId="0" fontId="14" fillId="18" borderId="21" xfId="5" applyFont="1" applyFill="1" applyBorder="1" applyAlignment="1">
      <alignment horizontal="left" vertical="center"/>
    </xf>
    <xf numFmtId="3" fontId="4" fillId="18" borderId="1" xfId="17" applyNumberFormat="1" applyFont="1" applyFill="1" applyBorder="1" applyAlignment="1">
      <alignment horizontal="center" vertical="center"/>
    </xf>
    <xf numFmtId="3" fontId="4" fillId="18" borderId="4" xfId="17" applyNumberFormat="1" applyFont="1" applyFill="1" applyBorder="1" applyAlignment="1">
      <alignment horizontal="center" vertical="center"/>
    </xf>
    <xf numFmtId="0" fontId="14" fillId="18" borderId="22" xfId="5" applyFont="1" applyFill="1" applyBorder="1" applyAlignment="1">
      <alignment horizontal="left" vertical="center"/>
    </xf>
    <xf numFmtId="3" fontId="4" fillId="18" borderId="9" xfId="17" applyNumberFormat="1" applyFont="1" applyFill="1" applyBorder="1" applyAlignment="1">
      <alignment horizontal="center" vertical="center"/>
    </xf>
    <xf numFmtId="3" fontId="4" fillId="18" borderId="10" xfId="17" applyNumberFormat="1" applyFont="1" applyFill="1" applyBorder="1" applyAlignment="1">
      <alignment horizontal="center" vertical="center"/>
    </xf>
    <xf numFmtId="0" fontId="14" fillId="18" borderId="21" xfId="5" applyFont="1" applyFill="1" applyBorder="1" applyAlignment="1">
      <alignment vertical="center"/>
    </xf>
    <xf numFmtId="3" fontId="4" fillId="10" borderId="2" xfId="17" applyNumberFormat="1" applyFont="1" applyFill="1" applyBorder="1" applyAlignment="1">
      <alignment horizontal="center" vertical="center"/>
    </xf>
    <xf numFmtId="3" fontId="4" fillId="10" borderId="44" xfId="17" applyNumberFormat="1" applyFont="1" applyFill="1" applyBorder="1" applyAlignment="1">
      <alignment horizontal="center" vertical="center"/>
    </xf>
    <xf numFmtId="0" fontId="9" fillId="8" borderId="26" xfId="19" applyFont="1" applyFill="1" applyBorder="1" applyAlignment="1">
      <alignment horizontal="center" vertical="center"/>
    </xf>
    <xf numFmtId="0" fontId="9" fillId="8" borderId="41" xfId="19" applyFont="1" applyFill="1" applyBorder="1" applyAlignment="1">
      <alignment horizontal="center" vertical="center"/>
    </xf>
    <xf numFmtId="0" fontId="9" fillId="8" borderId="27" xfId="19" applyFont="1" applyFill="1" applyBorder="1" applyAlignment="1">
      <alignment horizontal="center" vertical="center"/>
    </xf>
    <xf numFmtId="3" fontId="4" fillId="10" borderId="16" xfId="17" applyNumberFormat="1" applyFont="1" applyFill="1" applyBorder="1" applyAlignment="1">
      <alignment horizontal="center" vertical="center"/>
    </xf>
    <xf numFmtId="3" fontId="4" fillId="18" borderId="14" xfId="17" applyNumberFormat="1" applyFont="1" applyFill="1" applyBorder="1" applyAlignment="1">
      <alignment horizontal="center" vertical="center"/>
    </xf>
    <xf numFmtId="3" fontId="4" fillId="10" borderId="14" xfId="17" applyNumberFormat="1" applyFont="1" applyFill="1" applyBorder="1" applyAlignment="1">
      <alignment horizontal="center" vertical="center"/>
    </xf>
    <xf numFmtId="3" fontId="4" fillId="18" borderId="31" xfId="17" applyNumberFormat="1" applyFont="1" applyFill="1" applyBorder="1" applyAlignment="1">
      <alignment horizontal="center" vertical="center"/>
    </xf>
    <xf numFmtId="0" fontId="9" fillId="8" borderId="12" xfId="14" applyFont="1" applyFill="1" applyBorder="1" applyAlignment="1">
      <alignment horizontal="left" vertical="center" indent="1"/>
    </xf>
    <xf numFmtId="0" fontId="14" fillId="10" borderId="23" xfId="5" applyFont="1" applyFill="1" applyBorder="1" applyAlignment="1">
      <alignment horizontal="left" vertical="center" indent="1"/>
    </xf>
    <xf numFmtId="0" fontId="14" fillId="18" borderId="21" xfId="13" applyFont="1" applyFill="1" applyBorder="1" applyAlignment="1">
      <alignment horizontal="left" vertical="center" indent="1"/>
    </xf>
    <xf numFmtId="0" fontId="14" fillId="10" borderId="21" xfId="5" applyFont="1" applyFill="1" applyBorder="1" applyAlignment="1">
      <alignment horizontal="left" vertical="center" indent="1"/>
    </xf>
    <xf numFmtId="0" fontId="14" fillId="18" borderId="22" xfId="13" applyFont="1" applyFill="1" applyBorder="1" applyAlignment="1">
      <alignment horizontal="left" vertical="center" indent="1"/>
    </xf>
    <xf numFmtId="0" fontId="40" fillId="4" borderId="0" xfId="15" applyFont="1" applyFill="1"/>
    <xf numFmtId="0" fontId="13" fillId="4" borderId="0" xfId="15" applyFill="1"/>
    <xf numFmtId="0" fontId="1" fillId="5" borderId="0" xfId="25" applyFill="1"/>
    <xf numFmtId="9" fontId="36" fillId="5" borderId="0" xfId="21" applyFont="1" applyFill="1" applyAlignment="1">
      <alignment horizontal="center"/>
    </xf>
    <xf numFmtId="0" fontId="41" fillId="4" borderId="0" xfId="15" applyFont="1" applyFill="1" applyAlignment="1">
      <alignment horizontal="left" vertical="center"/>
    </xf>
    <xf numFmtId="0" fontId="42" fillId="19" borderId="12" xfId="15" applyFont="1" applyFill="1" applyBorder="1" applyAlignment="1">
      <alignment vertical="center"/>
    </xf>
    <xf numFmtId="0" fontId="42" fillId="19" borderId="26" xfId="15" applyFont="1" applyFill="1" applyBorder="1" applyAlignment="1">
      <alignment horizontal="center" vertical="center"/>
    </xf>
    <xf numFmtId="0" fontId="42" fillId="19" borderId="26" xfId="15" applyFont="1" applyFill="1" applyBorder="1" applyAlignment="1">
      <alignment vertical="center"/>
    </xf>
    <xf numFmtId="0" fontId="43" fillId="0" borderId="21" xfId="15" applyFont="1" applyBorder="1" applyAlignment="1">
      <alignment vertical="center"/>
    </xf>
    <xf numFmtId="0" fontId="44" fillId="0" borderId="1" xfId="15" applyFont="1" applyBorder="1" applyAlignment="1">
      <alignment horizontal="center" vertical="center"/>
    </xf>
    <xf numFmtId="0" fontId="44" fillId="2" borderId="1" xfId="15" applyFont="1" applyFill="1" applyBorder="1" applyAlignment="1">
      <alignment horizontal="center" vertical="center"/>
    </xf>
    <xf numFmtId="0" fontId="44" fillId="0" borderId="4" xfId="15" applyFont="1" applyBorder="1" applyAlignment="1">
      <alignment horizontal="center" vertical="center"/>
    </xf>
    <xf numFmtId="0" fontId="44" fillId="3" borderId="1" xfId="15" applyFont="1" applyFill="1" applyBorder="1" applyAlignment="1">
      <alignment horizontal="center" vertical="center"/>
    </xf>
    <xf numFmtId="0" fontId="43" fillId="2" borderId="21" xfId="15" applyFont="1" applyFill="1" applyBorder="1" applyAlignment="1">
      <alignment vertical="center"/>
    </xf>
    <xf numFmtId="0" fontId="42" fillId="21" borderId="12" xfId="15" applyFont="1" applyFill="1" applyBorder="1" applyAlignment="1">
      <alignment vertical="center"/>
    </xf>
    <xf numFmtId="0" fontId="42" fillId="21" borderId="17" xfId="15" applyFont="1" applyFill="1" applyBorder="1" applyAlignment="1">
      <alignment horizontal="center" vertical="center"/>
    </xf>
    <xf numFmtId="0" fontId="42" fillId="21" borderId="26" xfId="15" applyFont="1" applyFill="1" applyBorder="1" applyAlignment="1">
      <alignment horizontal="center" vertical="center"/>
    </xf>
    <xf numFmtId="0" fontId="42" fillId="21" borderId="41" xfId="15" applyFont="1" applyFill="1" applyBorder="1" applyAlignment="1">
      <alignment horizontal="center" vertical="center"/>
    </xf>
    <xf numFmtId="0" fontId="43" fillId="4" borderId="46" xfId="15" applyFont="1" applyFill="1" applyBorder="1" applyAlignment="1">
      <alignment horizontal="left" vertical="center" indent="1"/>
    </xf>
    <xf numFmtId="0" fontId="43" fillId="3" borderId="46" xfId="15" applyFont="1" applyFill="1" applyBorder="1" applyAlignment="1">
      <alignment horizontal="left" vertical="center" indent="1"/>
    </xf>
    <xf numFmtId="3" fontId="45" fillId="20" borderId="1" xfId="15" applyNumberFormat="1" applyFont="1" applyFill="1" applyBorder="1" applyAlignment="1">
      <alignment horizontal="center" vertical="center"/>
    </xf>
    <xf numFmtId="0" fontId="43" fillId="3" borderId="47" xfId="15" applyFont="1" applyFill="1" applyBorder="1" applyAlignment="1">
      <alignment horizontal="left" vertical="center" indent="1"/>
    </xf>
    <xf numFmtId="0" fontId="40" fillId="4" borderId="0" xfId="15" applyFont="1" applyFill="1" applyAlignment="1">
      <alignment vertical="center"/>
    </xf>
    <xf numFmtId="0" fontId="46" fillId="2" borderId="0" xfId="15" applyFont="1" applyFill="1" applyAlignment="1">
      <alignment horizontal="center"/>
    </xf>
    <xf numFmtId="0" fontId="42" fillId="22" borderId="12" xfId="15" applyFont="1" applyFill="1" applyBorder="1" applyAlignment="1">
      <alignment vertical="center"/>
    </xf>
    <xf numFmtId="1" fontId="42" fillId="19" borderId="27" xfId="15" applyNumberFormat="1" applyFont="1" applyFill="1" applyBorder="1" applyAlignment="1">
      <alignment horizontal="center" vertical="center"/>
    </xf>
    <xf numFmtId="1" fontId="42" fillId="19" borderId="26" xfId="15" applyNumberFormat="1" applyFont="1" applyFill="1" applyBorder="1" applyAlignment="1">
      <alignment horizontal="center" vertical="center"/>
    </xf>
    <xf numFmtId="1" fontId="42" fillId="19" borderId="37" xfId="15" applyNumberFormat="1" applyFont="1" applyFill="1" applyBorder="1" applyAlignment="1">
      <alignment horizontal="center" vertical="center"/>
    </xf>
    <xf numFmtId="0" fontId="42" fillId="4" borderId="0" xfId="15" applyFont="1" applyFill="1"/>
    <xf numFmtId="3" fontId="44" fillId="0" borderId="1" xfId="15" applyNumberFormat="1" applyFont="1" applyBorder="1" applyAlignment="1">
      <alignment horizontal="center" vertical="center"/>
    </xf>
    <xf numFmtId="0" fontId="43" fillId="23" borderId="21" xfId="15" applyFont="1" applyFill="1" applyBorder="1" applyAlignment="1">
      <alignment vertical="center"/>
    </xf>
    <xf numFmtId="0" fontId="44" fillId="23" borderId="1" xfId="15" applyFont="1" applyFill="1" applyBorder="1" applyAlignment="1">
      <alignment horizontal="center" vertical="center"/>
    </xf>
    <xf numFmtId="3" fontId="44" fillId="23" borderId="1" xfId="15" applyNumberFormat="1" applyFont="1" applyFill="1" applyBorder="1" applyAlignment="1">
      <alignment horizontal="center" vertical="center"/>
    </xf>
    <xf numFmtId="0" fontId="44" fillId="23" borderId="4" xfId="15" applyFont="1" applyFill="1" applyBorder="1" applyAlignment="1">
      <alignment horizontal="center" vertical="center"/>
    </xf>
    <xf numFmtId="3" fontId="44" fillId="2" borderId="4" xfId="15" applyNumberFormat="1" applyFont="1" applyFill="1" applyBorder="1" applyAlignment="1">
      <alignment horizontal="center" vertical="center"/>
    </xf>
    <xf numFmtId="0" fontId="43" fillId="24" borderId="21" xfId="15" applyFont="1" applyFill="1" applyBorder="1" applyAlignment="1">
      <alignment vertical="center"/>
    </xf>
    <xf numFmtId="0" fontId="43" fillId="23" borderId="22" xfId="15" applyFont="1" applyFill="1" applyBorder="1" applyAlignment="1">
      <alignment vertical="center"/>
    </xf>
    <xf numFmtId="0" fontId="13" fillId="2" borderId="0" xfId="15" applyFill="1"/>
    <xf numFmtId="0" fontId="47" fillId="2" borderId="0" xfId="15" applyFont="1" applyFill="1"/>
    <xf numFmtId="0" fontId="13" fillId="4" borderId="1" xfId="15" applyFill="1" applyBorder="1"/>
    <xf numFmtId="0" fontId="47" fillId="4" borderId="0" xfId="15" applyFont="1" applyFill="1"/>
    <xf numFmtId="0" fontId="48" fillId="4" borderId="0" xfId="15" applyFont="1" applyFill="1"/>
    <xf numFmtId="0" fontId="9" fillId="19" borderId="26" xfId="15" applyFont="1" applyFill="1" applyBorder="1" applyAlignment="1">
      <alignment horizontal="center" vertical="center"/>
    </xf>
    <xf numFmtId="0" fontId="9" fillId="19" borderId="26" xfId="15" applyFont="1" applyFill="1" applyBorder="1" applyAlignment="1">
      <alignment vertical="center"/>
    </xf>
    <xf numFmtId="0" fontId="9" fillId="19" borderId="41" xfId="15" applyFont="1" applyFill="1" applyBorder="1" applyAlignment="1">
      <alignment horizontal="center" vertical="center"/>
    </xf>
    <xf numFmtId="0" fontId="9" fillId="5" borderId="0" xfId="15" applyFont="1" applyFill="1" applyAlignment="1">
      <alignment horizontal="center" vertical="center"/>
    </xf>
    <xf numFmtId="0" fontId="44" fillId="5" borderId="0" xfId="15" applyFont="1" applyFill="1" applyAlignment="1">
      <alignment horizontal="center" vertical="center"/>
    </xf>
    <xf numFmtId="1" fontId="4" fillId="5" borderId="0" xfId="15" applyNumberFormat="1" applyFont="1" applyFill="1" applyAlignment="1">
      <alignment horizontal="center" vertical="center"/>
    </xf>
    <xf numFmtId="0" fontId="42" fillId="26" borderId="0" xfId="15" applyFont="1" applyFill="1" applyAlignment="1">
      <alignment horizontal="center" vertical="center"/>
    </xf>
    <xf numFmtId="3" fontId="44" fillId="5" borderId="0" xfId="15" applyNumberFormat="1" applyFont="1" applyFill="1"/>
    <xf numFmtId="3" fontId="44" fillId="5" borderId="0" xfId="15" applyNumberFormat="1" applyFont="1" applyFill="1" applyAlignment="1">
      <alignment horizontal="center"/>
    </xf>
    <xf numFmtId="3" fontId="44" fillId="5" borderId="0" xfId="15" applyNumberFormat="1" applyFont="1" applyFill="1" applyAlignment="1">
      <alignment horizontal="center" vertical="center"/>
    </xf>
    <xf numFmtId="0" fontId="14" fillId="24" borderId="46" xfId="26" applyFont="1" applyFill="1" applyBorder="1" applyAlignment="1">
      <alignment horizontal="left"/>
    </xf>
    <xf numFmtId="1" fontId="4" fillId="24" borderId="3" xfId="26" applyNumberFormat="1" applyFont="1" applyFill="1" applyBorder="1" applyAlignment="1">
      <alignment horizontal="center" vertical="center"/>
    </xf>
    <xf numFmtId="1" fontId="4" fillId="24" borderId="5" xfId="26" applyNumberFormat="1" applyFont="1" applyFill="1" applyBorder="1" applyAlignment="1">
      <alignment horizontal="center" vertical="center"/>
    </xf>
    <xf numFmtId="1" fontId="4" fillId="24" borderId="6" xfId="26" applyNumberFormat="1" applyFont="1" applyFill="1" applyBorder="1" applyAlignment="1">
      <alignment horizontal="center" vertical="center"/>
    </xf>
    <xf numFmtId="0" fontId="14" fillId="3" borderId="46" xfId="26" applyFont="1" applyFill="1" applyBorder="1" applyAlignment="1">
      <alignment horizontal="left"/>
    </xf>
    <xf numFmtId="0" fontId="14" fillId="2" borderId="46" xfId="26" applyFont="1" applyFill="1" applyBorder="1" applyAlignment="1">
      <alignment horizontal="left"/>
    </xf>
    <xf numFmtId="1" fontId="4" fillId="2" borderId="7" xfId="26" applyNumberFormat="1" applyFont="1" applyFill="1" applyBorder="1" applyAlignment="1">
      <alignment horizontal="center" vertical="center"/>
    </xf>
    <xf numFmtId="1" fontId="4" fillId="2" borderId="1" xfId="26" applyNumberFormat="1" applyFont="1" applyFill="1" applyBorder="1" applyAlignment="1">
      <alignment horizontal="center" vertical="center"/>
    </xf>
    <xf numFmtId="3" fontId="4" fillId="2" borderId="1" xfId="26" applyNumberFormat="1" applyFont="1" applyFill="1" applyBorder="1" applyAlignment="1">
      <alignment horizontal="center" vertical="center"/>
    </xf>
    <xf numFmtId="3" fontId="4" fillId="2" borderId="4" xfId="26" applyNumberFormat="1" applyFont="1" applyFill="1" applyBorder="1" applyAlignment="1">
      <alignment horizontal="center" vertical="center"/>
    </xf>
    <xf numFmtId="0" fontId="14" fillId="2" borderId="4" xfId="26" applyFont="1" applyFill="1" applyBorder="1" applyAlignment="1">
      <alignment horizontal="center" vertical="center"/>
    </xf>
    <xf numFmtId="3" fontId="4" fillId="2" borderId="7" xfId="26" applyNumberFormat="1" applyFont="1" applyFill="1" applyBorder="1" applyAlignment="1">
      <alignment horizontal="center" vertical="center"/>
    </xf>
    <xf numFmtId="0" fontId="14" fillId="2" borderId="1" xfId="26" applyFont="1" applyFill="1" applyBorder="1" applyAlignment="1">
      <alignment horizontal="center" vertical="center"/>
    </xf>
    <xf numFmtId="0" fontId="14" fillId="2" borderId="47" xfId="26" applyFont="1" applyFill="1" applyBorder="1" applyAlignment="1">
      <alignment horizontal="left"/>
    </xf>
    <xf numFmtId="1" fontId="4" fillId="2" borderId="8" xfId="26" applyNumberFormat="1" applyFont="1" applyFill="1" applyBorder="1" applyAlignment="1">
      <alignment horizontal="center"/>
    </xf>
    <xf numFmtId="1" fontId="4" fillId="2" borderId="9" xfId="26" applyNumberFormat="1" applyFont="1" applyFill="1" applyBorder="1" applyAlignment="1">
      <alignment horizontal="center"/>
    </xf>
    <xf numFmtId="3" fontId="4" fillId="2" borderId="10" xfId="26" applyNumberFormat="1" applyFont="1" applyFill="1" applyBorder="1" applyAlignment="1">
      <alignment horizontal="center"/>
    </xf>
    <xf numFmtId="3" fontId="39" fillId="17" borderId="14" xfId="15" applyNumberFormat="1" applyFont="1" applyFill="1" applyBorder="1" applyAlignment="1">
      <alignment horizontal="center" vertical="center"/>
    </xf>
    <xf numFmtId="3" fontId="14" fillId="2" borderId="4" xfId="26" applyNumberFormat="1" applyFont="1" applyFill="1" applyBorder="1" applyAlignment="1">
      <alignment horizontal="center" vertical="center"/>
    </xf>
    <xf numFmtId="3" fontId="14" fillId="0" borderId="33" xfId="26" applyNumberFormat="1" applyFont="1" applyBorder="1" applyAlignment="1">
      <alignment horizontal="center" vertical="center"/>
    </xf>
    <xf numFmtId="3" fontId="14" fillId="2" borderId="1" xfId="26" applyNumberFormat="1" applyFont="1" applyFill="1" applyBorder="1" applyAlignment="1">
      <alignment horizontal="center" vertical="center"/>
    </xf>
    <xf numFmtId="3" fontId="14" fillId="0" borderId="48" xfId="26" applyNumberFormat="1" applyFont="1" applyBorder="1" applyAlignment="1">
      <alignment horizontal="center" vertical="center"/>
    </xf>
    <xf numFmtId="0" fontId="9" fillId="19" borderId="12" xfId="26" applyFont="1" applyFill="1" applyBorder="1" applyAlignment="1">
      <alignment vertical="center"/>
    </xf>
    <xf numFmtId="1" fontId="9" fillId="19" borderId="26" xfId="26" applyNumberFormat="1" applyFont="1" applyFill="1" applyBorder="1" applyAlignment="1">
      <alignment horizontal="center" vertical="center"/>
    </xf>
    <xf numFmtId="1" fontId="9" fillId="19" borderId="41" xfId="26" applyNumberFormat="1" applyFont="1" applyFill="1" applyBorder="1" applyAlignment="1">
      <alignment horizontal="center" vertical="center"/>
    </xf>
    <xf numFmtId="0" fontId="9" fillId="19" borderId="26" xfId="26" applyFont="1" applyFill="1" applyBorder="1" applyAlignment="1">
      <alignment horizontal="center" vertical="center"/>
    </xf>
    <xf numFmtId="0" fontId="9" fillId="19" borderId="41" xfId="26" applyFont="1" applyFill="1" applyBorder="1" applyAlignment="1">
      <alignment horizontal="center" vertical="center"/>
    </xf>
    <xf numFmtId="0" fontId="14" fillId="2" borderId="49" xfId="26" applyFont="1" applyFill="1" applyBorder="1" applyAlignment="1">
      <alignment horizontal="left"/>
    </xf>
    <xf numFmtId="3" fontId="4" fillId="2" borderId="3" xfId="26" applyNumberFormat="1" applyFont="1" applyFill="1" applyBorder="1" applyAlignment="1">
      <alignment horizontal="center" vertical="center"/>
    </xf>
    <xf numFmtId="3" fontId="4" fillId="2" borderId="5" xfId="26" applyNumberFormat="1" applyFont="1" applyFill="1" applyBorder="1" applyAlignment="1">
      <alignment horizontal="center" vertical="center"/>
    </xf>
    <xf numFmtId="3" fontId="4" fillId="2" borderId="6" xfId="26" applyNumberFormat="1" applyFont="1" applyFill="1" applyBorder="1" applyAlignment="1">
      <alignment horizontal="center" vertical="center"/>
    </xf>
    <xf numFmtId="0" fontId="14" fillId="2" borderId="7" xfId="26" applyFont="1" applyFill="1" applyBorder="1" applyAlignment="1">
      <alignment horizontal="center" vertical="center"/>
    </xf>
    <xf numFmtId="0" fontId="14" fillId="0" borderId="0" xfId="26" applyFont="1" applyAlignment="1">
      <alignment horizontal="center" vertical="center"/>
    </xf>
    <xf numFmtId="0" fontId="14" fillId="2" borderId="46" xfId="26" applyFont="1" applyFill="1" applyBorder="1" applyAlignment="1">
      <alignment horizontal="left" wrapText="1"/>
    </xf>
    <xf numFmtId="0" fontId="4" fillId="2" borderId="7" xfId="26" applyFont="1" applyFill="1" applyBorder="1" applyAlignment="1">
      <alignment horizontal="center" vertical="center"/>
    </xf>
    <xf numFmtId="0" fontId="4" fillId="2" borderId="1" xfId="26" applyFont="1" applyFill="1" applyBorder="1" applyAlignment="1">
      <alignment horizontal="center" vertical="center"/>
    </xf>
    <xf numFmtId="0" fontId="14" fillId="7" borderId="21" xfId="15" applyFont="1" applyFill="1" applyBorder="1"/>
    <xf numFmtId="0" fontId="14" fillId="2" borderId="21" xfId="15" applyFont="1" applyFill="1" applyBorder="1" applyAlignment="1">
      <alignment wrapText="1"/>
    </xf>
    <xf numFmtId="0" fontId="14" fillId="7" borderId="22" xfId="15" applyFont="1" applyFill="1" applyBorder="1" applyAlignment="1">
      <alignment wrapText="1"/>
    </xf>
    <xf numFmtId="0" fontId="14" fillId="2" borderId="20" xfId="15" applyFont="1" applyFill="1" applyBorder="1"/>
    <xf numFmtId="0" fontId="14" fillId="16" borderId="21" xfId="15" applyFont="1" applyFill="1" applyBorder="1"/>
    <xf numFmtId="0" fontId="14" fillId="2" borderId="22" xfId="15" applyFont="1" applyFill="1" applyBorder="1"/>
    <xf numFmtId="0" fontId="14" fillId="7" borderId="46" xfId="26" applyFont="1" applyFill="1" applyBorder="1" applyAlignment="1">
      <alignment horizontal="left"/>
    </xf>
    <xf numFmtId="3" fontId="4" fillId="7" borderId="7" xfId="26" applyNumberFormat="1" applyFont="1" applyFill="1" applyBorder="1" applyAlignment="1">
      <alignment horizontal="center" vertical="center"/>
    </xf>
    <xf numFmtId="3" fontId="4" fillId="7" borderId="1" xfId="26" applyNumberFormat="1" applyFont="1" applyFill="1" applyBorder="1" applyAlignment="1">
      <alignment horizontal="center" vertical="center"/>
    </xf>
    <xf numFmtId="3" fontId="4" fillId="7" borderId="4" xfId="26" applyNumberFormat="1" applyFont="1" applyFill="1" applyBorder="1" applyAlignment="1">
      <alignment horizontal="center" vertical="center"/>
    </xf>
    <xf numFmtId="3" fontId="14" fillId="7" borderId="33" xfId="26" applyNumberFormat="1" applyFont="1" applyFill="1" applyBorder="1" applyAlignment="1">
      <alignment horizontal="center"/>
    </xf>
    <xf numFmtId="3" fontId="14" fillId="7" borderId="1" xfId="26" applyNumberFormat="1" applyFont="1" applyFill="1" applyBorder="1" applyAlignment="1">
      <alignment horizontal="center" vertical="center"/>
    </xf>
    <xf numFmtId="3" fontId="4" fillId="7" borderId="1" xfId="26" applyNumberFormat="1" applyFont="1" applyFill="1" applyBorder="1" applyAlignment="1">
      <alignment horizontal="center"/>
    </xf>
    <xf numFmtId="3" fontId="4" fillId="7" borderId="4" xfId="26" applyNumberFormat="1" applyFont="1" applyFill="1" applyBorder="1" applyAlignment="1">
      <alignment horizontal="center"/>
    </xf>
    <xf numFmtId="3" fontId="14" fillId="7" borderId="7" xfId="26" applyNumberFormat="1" applyFont="1" applyFill="1" applyBorder="1" applyAlignment="1">
      <alignment horizontal="center" vertical="center"/>
    </xf>
    <xf numFmtId="3" fontId="14" fillId="7" borderId="48" xfId="26" applyNumberFormat="1" applyFont="1" applyFill="1" applyBorder="1" applyAlignment="1">
      <alignment horizontal="center"/>
    </xf>
    <xf numFmtId="3" fontId="14" fillId="7" borderId="4" xfId="26" applyNumberFormat="1" applyFont="1" applyFill="1" applyBorder="1" applyAlignment="1">
      <alignment horizontal="center" vertical="center"/>
    </xf>
    <xf numFmtId="3" fontId="49" fillId="7" borderId="33" xfId="26" applyNumberFormat="1" applyFont="1" applyFill="1" applyBorder="1" applyAlignment="1">
      <alignment horizontal="center"/>
    </xf>
    <xf numFmtId="1" fontId="4" fillId="7" borderId="7" xfId="26" applyNumberFormat="1" applyFont="1" applyFill="1" applyBorder="1" applyAlignment="1">
      <alignment horizontal="center"/>
    </xf>
    <xf numFmtId="1" fontId="4" fillId="7" borderId="1" xfId="26" applyNumberFormat="1" applyFont="1" applyFill="1" applyBorder="1" applyAlignment="1">
      <alignment horizontal="center"/>
    </xf>
    <xf numFmtId="1" fontId="4" fillId="7" borderId="4" xfId="26" applyNumberFormat="1" applyFont="1" applyFill="1" applyBorder="1" applyAlignment="1">
      <alignment horizontal="center"/>
    </xf>
    <xf numFmtId="0" fontId="14" fillId="7" borderId="1" xfId="26" applyFont="1" applyFill="1" applyBorder="1" applyAlignment="1">
      <alignment horizontal="center" vertical="center"/>
    </xf>
    <xf numFmtId="0" fontId="14" fillId="7" borderId="4" xfId="26" applyFont="1" applyFill="1" applyBorder="1" applyAlignment="1">
      <alignment horizontal="center" vertical="center"/>
    </xf>
    <xf numFmtId="0" fontId="14" fillId="7" borderId="7" xfId="26" applyFont="1" applyFill="1" applyBorder="1" applyAlignment="1">
      <alignment horizontal="center" vertical="center"/>
    </xf>
    <xf numFmtId="0" fontId="14" fillId="7" borderId="0" xfId="26" applyFont="1" applyFill="1" applyAlignment="1">
      <alignment horizontal="center" vertical="center"/>
    </xf>
    <xf numFmtId="0" fontId="14" fillId="7" borderId="46" xfId="26" applyFont="1" applyFill="1" applyBorder="1" applyAlignment="1">
      <alignment horizontal="left" wrapText="1"/>
    </xf>
    <xf numFmtId="0" fontId="4" fillId="7" borderId="1" xfId="26" applyFont="1" applyFill="1" applyBorder="1" applyAlignment="1">
      <alignment horizontal="center" vertical="center"/>
    </xf>
    <xf numFmtId="3" fontId="25" fillId="7" borderId="1" xfId="26" applyNumberFormat="1" applyFont="1" applyFill="1" applyBorder="1" applyAlignment="1">
      <alignment horizontal="center" vertical="center"/>
    </xf>
    <xf numFmtId="0" fontId="4" fillId="7" borderId="4" xfId="26" applyFont="1" applyFill="1" applyBorder="1" applyAlignment="1">
      <alignment horizontal="center" vertical="center"/>
    </xf>
    <xf numFmtId="1" fontId="4" fillId="7" borderId="7" xfId="26" applyNumberFormat="1" applyFont="1" applyFill="1" applyBorder="1" applyAlignment="1">
      <alignment horizontal="center" vertical="center"/>
    </xf>
    <xf numFmtId="1" fontId="4" fillId="7" borderId="1" xfId="26" applyNumberFormat="1" applyFont="1" applyFill="1" applyBorder="1" applyAlignment="1">
      <alignment horizontal="center" vertical="center"/>
    </xf>
    <xf numFmtId="0" fontId="14" fillId="7" borderId="47" xfId="26" applyFont="1" applyFill="1" applyBorder="1" applyAlignment="1">
      <alignment horizontal="left" wrapText="1"/>
    </xf>
    <xf numFmtId="0" fontId="4" fillId="7" borderId="8" xfId="26" applyFont="1" applyFill="1" applyBorder="1" applyAlignment="1">
      <alignment horizontal="center" vertical="center"/>
    </xf>
    <xf numFmtId="0" fontId="4" fillId="7" borderId="9" xfId="26" applyFont="1" applyFill="1" applyBorder="1" applyAlignment="1">
      <alignment horizontal="center" vertical="center"/>
    </xf>
    <xf numFmtId="0" fontId="9" fillId="8" borderId="12" xfId="26" applyFont="1" applyFill="1" applyBorder="1" applyAlignment="1">
      <alignment vertical="center"/>
    </xf>
    <xf numFmtId="1" fontId="9" fillId="8" borderId="26" xfId="26" applyNumberFormat="1" applyFont="1" applyFill="1" applyBorder="1" applyAlignment="1">
      <alignment horizontal="center" vertical="center"/>
    </xf>
    <xf numFmtId="1" fontId="9" fillId="8" borderId="41" xfId="26" applyNumberFormat="1" applyFont="1" applyFill="1" applyBorder="1" applyAlignment="1">
      <alignment horizontal="center" vertical="center"/>
    </xf>
    <xf numFmtId="0" fontId="9" fillId="8" borderId="26" xfId="26" applyFont="1" applyFill="1" applyBorder="1" applyAlignment="1">
      <alignment horizontal="center" vertical="center"/>
    </xf>
    <xf numFmtId="0" fontId="9" fillId="8" borderId="41" xfId="26" applyFont="1" applyFill="1" applyBorder="1" applyAlignment="1">
      <alignment horizontal="center" vertical="center"/>
    </xf>
    <xf numFmtId="0" fontId="9" fillId="8" borderId="1" xfId="14" applyFont="1" applyFill="1" applyBorder="1" applyAlignment="1">
      <alignment horizontal="left" vertical="center" indent="1"/>
    </xf>
    <xf numFmtId="0" fontId="9" fillId="8" borderId="1" xfId="19" applyFont="1" applyFill="1" applyBorder="1" applyAlignment="1">
      <alignment horizontal="center" vertical="center"/>
    </xf>
    <xf numFmtId="3" fontId="4" fillId="10" borderId="9" xfId="17" applyNumberFormat="1" applyFont="1" applyFill="1" applyBorder="1" applyAlignment="1">
      <alignment horizontal="center" vertical="center"/>
    </xf>
    <xf numFmtId="3" fontId="4" fillId="10" borderId="10" xfId="17" applyNumberFormat="1" applyFont="1" applyFill="1" applyBorder="1" applyAlignment="1">
      <alignment horizontal="center" vertical="center"/>
    </xf>
    <xf numFmtId="3" fontId="4" fillId="10" borderId="31" xfId="17" applyNumberFormat="1" applyFont="1" applyFill="1" applyBorder="1" applyAlignment="1">
      <alignment horizontal="center" vertical="center"/>
    </xf>
    <xf numFmtId="0" fontId="14" fillId="10" borderId="22" xfId="5" applyFont="1" applyFill="1" applyBorder="1" applyAlignment="1">
      <alignment horizontal="left" vertical="center" indent="1"/>
    </xf>
    <xf numFmtId="0" fontId="9" fillId="8" borderId="15" xfId="14" applyFont="1" applyFill="1" applyBorder="1" applyAlignment="1">
      <alignment horizontal="left" vertical="center" indent="1"/>
    </xf>
    <xf numFmtId="0" fontId="10" fillId="0" borderId="0" xfId="5" applyFont="1" applyAlignment="1">
      <alignment wrapText="1"/>
    </xf>
    <xf numFmtId="0" fontId="9" fillId="5" borderId="0" xfId="9" applyFont="1" applyFill="1" applyAlignment="1">
      <alignment horizontal="left" vertical="center" wrapText="1"/>
    </xf>
    <xf numFmtId="0" fontId="50" fillId="19" borderId="12" xfId="27" applyFont="1" applyFill="1" applyBorder="1" applyAlignment="1">
      <alignment vertical="center"/>
    </xf>
    <xf numFmtId="1" fontId="50" fillId="19" borderId="26" xfId="27" applyNumberFormat="1" applyFont="1" applyFill="1" applyBorder="1" applyAlignment="1">
      <alignment horizontal="center" vertical="center"/>
    </xf>
    <xf numFmtId="1" fontId="50" fillId="19" borderId="41" xfId="27" applyNumberFormat="1" applyFont="1" applyFill="1" applyBorder="1" applyAlignment="1">
      <alignment horizontal="center" vertical="center"/>
    </xf>
    <xf numFmtId="0" fontId="51" fillId="0" borderId="21" xfId="27" applyFont="1" applyBorder="1"/>
    <xf numFmtId="1" fontId="51" fillId="0" borderId="1" xfId="27" applyNumberFormat="1" applyFont="1" applyBorder="1" applyAlignment="1">
      <alignment horizontal="center"/>
    </xf>
    <xf numFmtId="0" fontId="51" fillId="0" borderId="1" xfId="27" applyFont="1" applyBorder="1" applyAlignment="1">
      <alignment horizontal="center"/>
    </xf>
    <xf numFmtId="0" fontId="51" fillId="3" borderId="21" xfId="27" applyFont="1" applyFill="1" applyBorder="1"/>
    <xf numFmtId="0" fontId="51" fillId="3" borderId="1" xfId="27" applyFont="1" applyFill="1" applyBorder="1" applyAlignment="1">
      <alignment horizontal="center"/>
    </xf>
    <xf numFmtId="1" fontId="51" fillId="3" borderId="1" xfId="27" applyNumberFormat="1" applyFont="1" applyFill="1" applyBorder="1" applyAlignment="1">
      <alignment horizontal="center"/>
    </xf>
    <xf numFmtId="0" fontId="51" fillId="2" borderId="22" xfId="27" applyFont="1" applyFill="1" applyBorder="1"/>
    <xf numFmtId="3" fontId="51" fillId="0" borderId="9" xfId="27" applyNumberFormat="1" applyFont="1" applyBorder="1" applyAlignment="1">
      <alignment horizontal="center"/>
    </xf>
    <xf numFmtId="0" fontId="9" fillId="5" borderId="26" xfId="15" applyFont="1" applyFill="1" applyBorder="1" applyAlignment="1">
      <alignment horizontal="center" vertical="center"/>
    </xf>
    <xf numFmtId="0" fontId="42" fillId="5" borderId="26" xfId="15" applyFont="1" applyFill="1" applyBorder="1" applyAlignment="1">
      <alignment horizontal="center" vertical="center"/>
    </xf>
    <xf numFmtId="0" fontId="42" fillId="5" borderId="26" xfId="15" applyFont="1" applyFill="1" applyBorder="1" applyAlignment="1">
      <alignment vertical="center"/>
    </xf>
    <xf numFmtId="0" fontId="9" fillId="5" borderId="26" xfId="15" applyFont="1" applyFill="1" applyBorder="1" applyAlignment="1">
      <alignment vertical="center"/>
    </xf>
    <xf numFmtId="0" fontId="44" fillId="5" borderId="1" xfId="15" applyFont="1" applyFill="1" applyBorder="1" applyAlignment="1">
      <alignment horizontal="center" vertical="center"/>
    </xf>
    <xf numFmtId="1" fontId="4" fillId="5" borderId="1" xfId="15" applyNumberFormat="1" applyFont="1" applyFill="1" applyBorder="1" applyAlignment="1">
      <alignment horizontal="center" vertical="center"/>
    </xf>
    <xf numFmtId="1" fontId="44" fillId="5" borderId="1" xfId="15" applyNumberFormat="1" applyFont="1" applyFill="1" applyBorder="1" applyAlignment="1">
      <alignment horizontal="center" vertical="center"/>
    </xf>
    <xf numFmtId="0" fontId="44" fillId="5" borderId="9" xfId="15" applyFont="1" applyFill="1" applyBorder="1" applyAlignment="1">
      <alignment horizontal="center" vertical="center"/>
    </xf>
    <xf numFmtId="0" fontId="50" fillId="19" borderId="12" xfId="27" applyFont="1" applyFill="1" applyBorder="1" applyAlignment="1">
      <alignment horizontal="left" vertical="center"/>
    </xf>
    <xf numFmtId="0" fontId="50" fillId="19" borderId="26" xfId="27" applyFont="1" applyFill="1" applyBorder="1" applyAlignment="1">
      <alignment horizontal="center" vertical="center"/>
    </xf>
    <xf numFmtId="0" fontId="50" fillId="19" borderId="41" xfId="27" applyFont="1" applyFill="1" applyBorder="1" applyAlignment="1">
      <alignment horizontal="center" vertical="center"/>
    </xf>
    <xf numFmtId="0" fontId="14" fillId="0" borderId="21" xfId="27" applyFont="1" applyBorder="1"/>
    <xf numFmtId="0" fontId="14" fillId="3" borderId="21" xfId="27" applyFont="1" applyFill="1" applyBorder="1"/>
    <xf numFmtId="0" fontId="14" fillId="2" borderId="22" xfId="27" applyFont="1" applyFill="1" applyBorder="1"/>
    <xf numFmtId="3" fontId="4" fillId="2" borderId="21" xfId="10" applyNumberFormat="1" applyFont="1" applyFill="1" applyBorder="1" applyAlignment="1">
      <alignment horizontal="center" vertical="center"/>
    </xf>
    <xf numFmtId="3" fontId="4" fillId="3" borderId="21" xfId="10" applyNumberFormat="1" applyFont="1" applyFill="1" applyBorder="1" applyAlignment="1">
      <alignment horizontal="center" vertical="center"/>
    </xf>
    <xf numFmtId="0" fontId="11" fillId="4" borderId="0" xfId="28" applyFont="1" applyFill="1"/>
    <xf numFmtId="0" fontId="11" fillId="4" borderId="0" xfId="28" applyFont="1" applyFill="1" applyAlignment="1">
      <alignment horizontal="left"/>
    </xf>
    <xf numFmtId="0" fontId="8" fillId="4" borderId="0" xfId="28" applyFont="1" applyFill="1"/>
    <xf numFmtId="0" fontId="9" fillId="19" borderId="37" xfId="28" applyFont="1" applyFill="1" applyBorder="1" applyAlignment="1">
      <alignment horizontal="center" vertical="center"/>
    </xf>
    <xf numFmtId="0" fontId="9" fillId="19" borderId="12" xfId="28" applyFont="1" applyFill="1" applyBorder="1" applyAlignment="1">
      <alignment vertical="center"/>
    </xf>
    <xf numFmtId="0" fontId="14" fillId="2" borderId="50" xfId="28" applyFont="1" applyFill="1" applyBorder="1" applyAlignment="1">
      <alignment horizontal="left"/>
    </xf>
    <xf numFmtId="0" fontId="14" fillId="3" borderId="51" xfId="28" applyFont="1" applyFill="1" applyBorder="1" applyAlignment="1">
      <alignment horizontal="left"/>
    </xf>
    <xf numFmtId="0" fontId="9" fillId="19" borderId="12" xfId="29" applyFont="1" applyFill="1" applyBorder="1" applyAlignment="1">
      <alignment horizontal="left" vertical="center"/>
    </xf>
    <xf numFmtId="1" fontId="9" fillId="19" borderId="26" xfId="29" applyNumberFormat="1" applyFont="1" applyFill="1" applyBorder="1" applyAlignment="1">
      <alignment horizontal="center" vertical="center"/>
    </xf>
    <xf numFmtId="1" fontId="9" fillId="19" borderId="41" xfId="29" applyNumberFormat="1" applyFont="1" applyFill="1" applyBorder="1" applyAlignment="1">
      <alignment horizontal="center" vertical="center"/>
    </xf>
    <xf numFmtId="0" fontId="8" fillId="0" borderId="0" xfId="16" applyFont="1"/>
    <xf numFmtId="3" fontId="4" fillId="2" borderId="5" xfId="29" applyNumberFormat="1" applyFont="1" applyFill="1" applyBorder="1" applyAlignment="1">
      <alignment horizontal="center"/>
    </xf>
    <xf numFmtId="3" fontId="4" fillId="2" borderId="6" xfId="29" applyNumberFormat="1" applyFont="1" applyFill="1" applyBorder="1" applyAlignment="1">
      <alignment horizontal="center"/>
    </xf>
    <xf numFmtId="3" fontId="14" fillId="3" borderId="1" xfId="29" applyNumberFormat="1" applyFont="1" applyFill="1" applyBorder="1" applyAlignment="1">
      <alignment horizontal="center"/>
    </xf>
    <xf numFmtId="3" fontId="14" fillId="3" borderId="4" xfId="29" applyNumberFormat="1" applyFont="1" applyFill="1" applyBorder="1" applyAlignment="1">
      <alignment horizontal="center"/>
    </xf>
    <xf numFmtId="3" fontId="39" fillId="20" borderId="1" xfId="15" applyNumberFormat="1" applyFont="1" applyFill="1" applyBorder="1" applyAlignment="1">
      <alignment horizontal="center"/>
    </xf>
    <xf numFmtId="1" fontId="9" fillId="3" borderId="26" xfId="30" applyNumberFormat="1" applyFont="1" applyFill="1" applyBorder="1" applyAlignment="1">
      <alignment horizontal="center" vertical="center"/>
    </xf>
    <xf numFmtId="1" fontId="9" fillId="3" borderId="41" xfId="30" applyNumberFormat="1" applyFont="1" applyFill="1" applyBorder="1" applyAlignment="1">
      <alignment horizontal="center" vertical="center"/>
    </xf>
    <xf numFmtId="0" fontId="14" fillId="2" borderId="20" xfId="30" applyFont="1" applyFill="1" applyBorder="1"/>
    <xf numFmtId="0" fontId="14" fillId="3" borderId="21" xfId="30" applyFont="1" applyFill="1" applyBorder="1"/>
    <xf numFmtId="0" fontId="14" fillId="2" borderId="21" xfId="30" applyFont="1" applyFill="1" applyBorder="1"/>
    <xf numFmtId="1" fontId="4" fillId="2" borderId="1" xfId="30" applyNumberFormat="1" applyFont="1" applyFill="1" applyBorder="1" applyAlignment="1">
      <alignment horizontal="center"/>
    </xf>
    <xf numFmtId="3" fontId="4" fillId="2" borderId="4" xfId="30" applyNumberFormat="1" applyFont="1" applyFill="1" applyBorder="1" applyAlignment="1">
      <alignment horizontal="center"/>
    </xf>
    <xf numFmtId="0" fontId="14" fillId="3" borderId="1" xfId="30" applyFont="1" applyFill="1" applyBorder="1" applyAlignment="1">
      <alignment horizontal="center"/>
    </xf>
    <xf numFmtId="0" fontId="49" fillId="3" borderId="1" xfId="30" applyFont="1" applyFill="1" applyBorder="1" applyAlignment="1">
      <alignment horizontal="center"/>
    </xf>
    <xf numFmtId="0" fontId="14" fillId="2" borderId="1" xfId="30" applyFont="1" applyFill="1" applyBorder="1" applyAlignment="1">
      <alignment horizontal="center"/>
    </xf>
    <xf numFmtId="0" fontId="49" fillId="2" borderId="1" xfId="30" applyFont="1" applyFill="1" applyBorder="1" applyAlignment="1">
      <alignment horizontal="center"/>
    </xf>
    <xf numFmtId="0" fontId="14" fillId="2" borderId="4" xfId="30" applyFont="1" applyFill="1" applyBorder="1" applyAlignment="1">
      <alignment horizontal="center"/>
    </xf>
    <xf numFmtId="0" fontId="4" fillId="2" borderId="1" xfId="30" applyFont="1" applyFill="1" applyBorder="1" applyAlignment="1">
      <alignment horizontal="center"/>
    </xf>
    <xf numFmtId="1" fontId="4" fillId="0" borderId="1" xfId="30" applyNumberFormat="1" applyFont="1" applyBorder="1" applyAlignment="1">
      <alignment horizontal="center"/>
    </xf>
    <xf numFmtId="0" fontId="4" fillId="2" borderId="4" xfId="30" applyFont="1" applyFill="1" applyBorder="1" applyAlignment="1">
      <alignment horizontal="center"/>
    </xf>
    <xf numFmtId="0" fontId="9" fillId="3" borderId="12" xfId="30" applyFont="1" applyFill="1" applyBorder="1" applyAlignment="1">
      <alignment horizontal="left" vertical="center"/>
    </xf>
    <xf numFmtId="0" fontId="53" fillId="5" borderId="0" xfId="0" applyFont="1" applyFill="1"/>
    <xf numFmtId="0" fontId="0" fillId="5" borderId="0" xfId="0" applyFill="1"/>
    <xf numFmtId="0" fontId="54" fillId="5" borderId="0" xfId="0" applyFont="1" applyFill="1"/>
    <xf numFmtId="0" fontId="55" fillId="5" borderId="0" xfId="0" applyFont="1" applyFill="1"/>
    <xf numFmtId="0" fontId="56" fillId="5" borderId="0" xfId="0" applyFont="1" applyFill="1"/>
    <xf numFmtId="0" fontId="57" fillId="19" borderId="12" xfId="15" applyFont="1" applyFill="1" applyBorder="1" applyAlignment="1">
      <alignment horizontal="left" vertical="center" indent="1"/>
    </xf>
    <xf numFmtId="0" fontId="57" fillId="19" borderId="12" xfId="15" applyFont="1" applyFill="1" applyBorder="1" applyAlignment="1">
      <alignment horizontal="center" vertical="center" wrapText="1"/>
    </xf>
    <xf numFmtId="0" fontId="58" fillId="0" borderId="21" xfId="15" applyFont="1" applyBorder="1" applyAlignment="1">
      <alignment horizontal="left" vertical="center" indent="1"/>
    </xf>
    <xf numFmtId="164" fontId="59" fillId="0" borderId="21" xfId="31" applyNumberFormat="1" applyFont="1" applyBorder="1" applyAlignment="1">
      <alignment horizontal="center" vertical="center"/>
    </xf>
    <xf numFmtId="0" fontId="58" fillId="3" borderId="21" xfId="15" applyFont="1" applyFill="1" applyBorder="1" applyAlignment="1">
      <alignment horizontal="left" vertical="center" indent="1"/>
    </xf>
    <xf numFmtId="164" fontId="59" fillId="3" borderId="21" xfId="31" applyNumberFormat="1" applyFont="1" applyFill="1" applyBorder="1" applyAlignment="1">
      <alignment horizontal="center" vertical="center"/>
    </xf>
    <xf numFmtId="0" fontId="0" fillId="0" borderId="53" xfId="0" applyBorder="1"/>
    <xf numFmtId="4" fontId="20" fillId="27" borderId="54" xfId="0" applyNumberFormat="1" applyFont="1" applyFill="1" applyBorder="1" applyAlignment="1">
      <alignment horizontal="right" vertical="top" wrapText="1"/>
    </xf>
    <xf numFmtId="0" fontId="60" fillId="5" borderId="0" xfId="0" applyFont="1" applyFill="1"/>
    <xf numFmtId="164" fontId="9" fillId="0" borderId="21" xfId="31" applyNumberFormat="1" applyFont="1" applyBorder="1" applyAlignment="1">
      <alignment horizontal="center" vertical="center"/>
    </xf>
    <xf numFmtId="164" fontId="9" fillId="3" borderId="21" xfId="31" applyNumberFormat="1" applyFont="1" applyFill="1" applyBorder="1" applyAlignment="1">
      <alignment horizontal="center" vertical="center"/>
    </xf>
    <xf numFmtId="0" fontId="10" fillId="0" borderId="21" xfId="15" applyFont="1" applyBorder="1" applyAlignment="1">
      <alignment horizontal="left" vertical="center" indent="1"/>
    </xf>
    <xf numFmtId="0" fontId="10" fillId="3" borderId="21" xfId="15" applyFont="1" applyFill="1" applyBorder="1" applyAlignment="1">
      <alignment horizontal="left" vertical="center" indent="1"/>
    </xf>
    <xf numFmtId="0" fontId="44" fillId="5" borderId="15" xfId="15" applyFont="1" applyFill="1" applyBorder="1" applyAlignment="1">
      <alignment horizontal="center" vertical="center"/>
    </xf>
    <xf numFmtId="0" fontId="14" fillId="3" borderId="55" xfId="27" applyFont="1" applyFill="1" applyBorder="1"/>
    <xf numFmtId="3" fontId="51" fillId="0" borderId="1" xfId="27" applyNumberFormat="1" applyFont="1" applyBorder="1" applyAlignment="1">
      <alignment horizontal="center"/>
    </xf>
    <xf numFmtId="3" fontId="51" fillId="0" borderId="4" xfId="27" applyNumberFormat="1" applyFont="1" applyBorder="1" applyAlignment="1">
      <alignment horizontal="center"/>
    </xf>
    <xf numFmtId="3" fontId="51" fillId="3" borderId="1" xfId="27" applyNumberFormat="1" applyFont="1" applyFill="1" applyBorder="1" applyAlignment="1">
      <alignment horizontal="center"/>
    </xf>
    <xf numFmtId="3" fontId="51" fillId="3" borderId="4" xfId="27" applyNumberFormat="1" applyFont="1" applyFill="1" applyBorder="1" applyAlignment="1">
      <alignment horizontal="center"/>
    </xf>
    <xf numFmtId="3" fontId="51" fillId="0" borderId="10" xfId="27" applyNumberFormat="1" applyFont="1" applyBorder="1" applyAlignment="1">
      <alignment horizontal="center"/>
    </xf>
    <xf numFmtId="0" fontId="61" fillId="0" borderId="21" xfId="27" applyFont="1" applyBorder="1"/>
    <xf numFmtId="0" fontId="61" fillId="3" borderId="21" xfId="27" applyFont="1" applyFill="1" applyBorder="1"/>
    <xf numFmtId="3" fontId="51" fillId="0" borderId="15" xfId="27" applyNumberFormat="1" applyFont="1" applyBorder="1" applyAlignment="1">
      <alignment horizontal="center"/>
    </xf>
    <xf numFmtId="3" fontId="51" fillId="0" borderId="39" xfId="27" applyNumberFormat="1" applyFont="1" applyBorder="1" applyAlignment="1">
      <alignment horizontal="center"/>
    </xf>
    <xf numFmtId="0" fontId="14" fillId="0" borderId="55" xfId="27" applyFont="1" applyBorder="1"/>
    <xf numFmtId="3" fontId="51" fillId="3" borderId="15" xfId="27" applyNumberFormat="1" applyFont="1" applyFill="1" applyBorder="1" applyAlignment="1">
      <alignment horizontal="center"/>
    </xf>
    <xf numFmtId="3" fontId="51" fillId="3" borderId="39" xfId="27" applyNumberFormat="1" applyFont="1" applyFill="1" applyBorder="1" applyAlignment="1">
      <alignment horizontal="center"/>
    </xf>
    <xf numFmtId="3" fontId="4" fillId="0" borderId="44" xfId="20" applyNumberFormat="1" applyFont="1" applyBorder="1" applyAlignment="1">
      <alignment horizontal="center"/>
    </xf>
    <xf numFmtId="3" fontId="4" fillId="0" borderId="2" xfId="20" applyNumberFormat="1" applyFont="1" applyBorder="1" applyAlignment="1">
      <alignment horizontal="center"/>
    </xf>
    <xf numFmtId="0" fontId="14" fillId="0" borderId="21" xfId="15" applyFont="1" applyBorder="1" applyAlignment="1">
      <alignment vertical="center"/>
    </xf>
    <xf numFmtId="0" fontId="14" fillId="3" borderId="21" xfId="15" applyFont="1" applyFill="1" applyBorder="1" applyAlignment="1">
      <alignment vertical="center"/>
    </xf>
    <xf numFmtId="0" fontId="43" fillId="3" borderId="22" xfId="15" applyFont="1" applyFill="1" applyBorder="1" applyAlignment="1">
      <alignment vertical="center"/>
    </xf>
    <xf numFmtId="0" fontId="14" fillId="0" borderId="23" xfId="15" applyFont="1" applyBorder="1" applyAlignment="1">
      <alignment vertical="center"/>
    </xf>
    <xf numFmtId="0" fontId="61" fillId="7" borderId="21" xfId="27" applyFont="1" applyFill="1" applyBorder="1"/>
    <xf numFmtId="0" fontId="51" fillId="7" borderId="21" xfId="27" applyFont="1" applyFill="1" applyBorder="1"/>
    <xf numFmtId="0" fontId="51" fillId="5" borderId="22" xfId="27" applyFont="1" applyFill="1" applyBorder="1"/>
    <xf numFmtId="0" fontId="51" fillId="5" borderId="21" xfId="27" applyFont="1" applyFill="1" applyBorder="1"/>
    <xf numFmtId="0" fontId="14" fillId="2" borderId="21" xfId="15" applyFont="1" applyFill="1" applyBorder="1" applyAlignment="1">
      <alignment vertical="center"/>
    </xf>
    <xf numFmtId="0" fontId="14" fillId="3" borderId="22" xfId="15" applyFont="1" applyFill="1" applyBorder="1" applyAlignment="1">
      <alignment vertical="center"/>
    </xf>
    <xf numFmtId="0" fontId="14" fillId="0" borderId="22" xfId="27" applyFont="1" applyBorder="1"/>
    <xf numFmtId="9" fontId="29" fillId="6" borderId="12" xfId="0" applyNumberFormat="1" applyFont="1" applyFill="1" applyBorder="1" applyAlignment="1" applyProtection="1">
      <alignment horizontal="center" vertical="center"/>
      <protection locked="0"/>
    </xf>
    <xf numFmtId="0" fontId="63" fillId="0" borderId="1" xfId="34" applyFont="1" applyBorder="1" applyAlignment="1">
      <alignment horizontal="center" vertical="center"/>
    </xf>
    <xf numFmtId="1" fontId="63" fillId="2" borderId="1" xfId="34" applyNumberFormat="1" applyFont="1" applyFill="1" applyBorder="1" applyAlignment="1">
      <alignment horizontal="center" vertical="center"/>
    </xf>
    <xf numFmtId="0" fontId="63" fillId="2" borderId="1" xfId="34" applyFont="1" applyFill="1" applyBorder="1" applyAlignment="1">
      <alignment horizontal="center" vertical="center"/>
    </xf>
    <xf numFmtId="1" fontId="63" fillId="0" borderId="1" xfId="34" applyNumberFormat="1" applyFont="1" applyBorder="1" applyAlignment="1">
      <alignment horizontal="center" vertical="center"/>
    </xf>
    <xf numFmtId="1" fontId="63" fillId="0" borderId="4" xfId="34" applyNumberFormat="1" applyFont="1" applyBorder="1" applyAlignment="1">
      <alignment horizontal="center" vertical="center"/>
    </xf>
    <xf numFmtId="0" fontId="63" fillId="3" borderId="1" xfId="34" applyFont="1" applyFill="1" applyBorder="1" applyAlignment="1">
      <alignment horizontal="center" vertical="center"/>
    </xf>
    <xf numFmtId="1" fontId="63" fillId="3" borderId="1" xfId="34" applyNumberFormat="1" applyFont="1" applyFill="1" applyBorder="1" applyAlignment="1">
      <alignment horizontal="center" vertical="center"/>
    </xf>
    <xf numFmtId="0" fontId="63" fillId="3" borderId="4" xfId="34" applyFont="1" applyFill="1" applyBorder="1" applyAlignment="1">
      <alignment horizontal="center" vertical="center"/>
    </xf>
    <xf numFmtId="0" fontId="62" fillId="0" borderId="1" xfId="34" applyFont="1" applyBorder="1" applyAlignment="1">
      <alignment horizontal="center" vertical="center"/>
    </xf>
    <xf numFmtId="0" fontId="63" fillId="0" borderId="4" xfId="34" applyFont="1" applyBorder="1" applyAlignment="1">
      <alignment horizontal="center" vertical="center"/>
    </xf>
    <xf numFmtId="1" fontId="63" fillId="3" borderId="9" xfId="34" applyNumberFormat="1" applyFont="1" applyFill="1" applyBorder="1" applyAlignment="1">
      <alignment horizontal="center" vertical="center"/>
    </xf>
    <xf numFmtId="0" fontId="63" fillId="3" borderId="9" xfId="34" applyFont="1" applyFill="1" applyBorder="1" applyAlignment="1">
      <alignment horizontal="center" vertical="center"/>
    </xf>
    <xf numFmtId="0" fontId="63" fillId="3" borderId="10" xfId="34" applyFont="1" applyFill="1" applyBorder="1" applyAlignment="1">
      <alignment horizontal="center" vertical="center"/>
    </xf>
    <xf numFmtId="3" fontId="63" fillId="3" borderId="1" xfId="34" applyNumberFormat="1" applyFont="1" applyFill="1" applyBorder="1" applyAlignment="1">
      <alignment horizontal="center" vertical="center"/>
    </xf>
    <xf numFmtId="3" fontId="63" fillId="2" borderId="1" xfId="34" applyNumberFormat="1" applyFont="1" applyFill="1" applyBorder="1" applyAlignment="1">
      <alignment horizontal="center" vertical="center"/>
    </xf>
    <xf numFmtId="3" fontId="63" fillId="3" borderId="1" xfId="34" applyNumberFormat="1" applyFont="1" applyFill="1" applyBorder="1" applyAlignment="1">
      <alignment horizontal="center"/>
    </xf>
    <xf numFmtId="3" fontId="63" fillId="4" borderId="1" xfId="34" applyNumberFormat="1" applyFont="1" applyFill="1" applyBorder="1" applyAlignment="1">
      <alignment horizontal="center"/>
    </xf>
    <xf numFmtId="3" fontId="63" fillId="4" borderId="4" xfId="34" applyNumberFormat="1" applyFont="1" applyFill="1" applyBorder="1" applyAlignment="1">
      <alignment horizontal="center"/>
    </xf>
    <xf numFmtId="3" fontId="63" fillId="4" borderId="1" xfId="34" applyNumberFormat="1" applyFont="1" applyFill="1" applyBorder="1" applyAlignment="1">
      <alignment horizontal="center" vertical="center"/>
    </xf>
    <xf numFmtId="3" fontId="63" fillId="3" borderId="9" xfId="34" applyNumberFormat="1" applyFont="1" applyFill="1" applyBorder="1" applyAlignment="1">
      <alignment horizontal="center" vertical="center"/>
    </xf>
    <xf numFmtId="3" fontId="63" fillId="23" borderId="1" xfId="34" applyNumberFormat="1" applyFont="1" applyFill="1" applyBorder="1" applyAlignment="1">
      <alignment horizontal="center" vertical="center"/>
    </xf>
    <xf numFmtId="0" fontId="63" fillId="23" borderId="1" xfId="34" applyFont="1" applyFill="1" applyBorder="1" applyAlignment="1">
      <alignment horizontal="center" vertical="center"/>
    </xf>
    <xf numFmtId="0" fontId="63" fillId="23" borderId="4" xfId="34" applyFont="1" applyFill="1" applyBorder="1" applyAlignment="1">
      <alignment horizontal="center" vertical="center"/>
    </xf>
    <xf numFmtId="0" fontId="63" fillId="24" borderId="1" xfId="34" applyFont="1" applyFill="1" applyBorder="1" applyAlignment="1">
      <alignment horizontal="center" vertical="center"/>
    </xf>
    <xf numFmtId="3" fontId="63" fillId="24" borderId="1" xfId="34" applyNumberFormat="1" applyFont="1" applyFill="1" applyBorder="1" applyAlignment="1">
      <alignment horizontal="center" vertical="center"/>
    </xf>
    <xf numFmtId="0" fontId="63" fillId="24" borderId="4" xfId="34" applyFont="1" applyFill="1" applyBorder="1" applyAlignment="1">
      <alignment horizontal="center" vertical="center"/>
    </xf>
    <xf numFmtId="0" fontId="63" fillId="23" borderId="9" xfId="34" applyFont="1" applyFill="1" applyBorder="1" applyAlignment="1">
      <alignment horizontal="center" vertical="center"/>
    </xf>
    <xf numFmtId="3" fontId="63" fillId="23" borderId="10" xfId="34" applyNumberFormat="1" applyFont="1" applyFill="1" applyBorder="1" applyAlignment="1">
      <alignment horizontal="center" vertical="center"/>
    </xf>
    <xf numFmtId="0" fontId="3" fillId="5" borderId="0" xfId="5" applyFill="1" applyAlignment="1">
      <alignment horizontal="left" vertical="center"/>
    </xf>
    <xf numFmtId="0" fontId="9" fillId="8" borderId="17" xfId="23" applyFont="1" applyFill="1" applyBorder="1" applyAlignment="1">
      <alignment horizontal="center" vertical="center"/>
    </xf>
    <xf numFmtId="3" fontId="4" fillId="2" borderId="7" xfId="15" applyNumberFormat="1" applyFont="1" applyFill="1" applyBorder="1" applyAlignment="1">
      <alignment horizontal="center" vertical="center"/>
    </xf>
    <xf numFmtId="3" fontId="4" fillId="7" borderId="7" xfId="15" applyNumberFormat="1" applyFont="1" applyFill="1" applyBorder="1" applyAlignment="1">
      <alignment horizontal="center" vertical="center"/>
    </xf>
    <xf numFmtId="1" fontId="63" fillId="34" borderId="0" xfId="37" applyNumberFormat="1" applyFont="1" applyFill="1" applyAlignment="1">
      <alignment horizontal="center" vertical="center"/>
    </xf>
    <xf numFmtId="3" fontId="63" fillId="34" borderId="0" xfId="37" applyNumberFormat="1" applyFont="1" applyFill="1" applyAlignment="1">
      <alignment horizontal="center" vertical="center"/>
    </xf>
    <xf numFmtId="3" fontId="4" fillId="10" borderId="7" xfId="17" applyNumberFormat="1" applyFont="1" applyFill="1" applyBorder="1" applyAlignment="1">
      <alignment horizontal="center" vertical="center"/>
    </xf>
    <xf numFmtId="3" fontId="4" fillId="18" borderId="7" xfId="17" applyNumberFormat="1" applyFont="1" applyFill="1" applyBorder="1" applyAlignment="1">
      <alignment horizontal="center" vertical="center"/>
    </xf>
    <xf numFmtId="3" fontId="4" fillId="18" borderId="8" xfId="17" applyNumberFormat="1" applyFont="1" applyFill="1" applyBorder="1" applyAlignment="1">
      <alignment horizontal="center" vertical="center"/>
    </xf>
    <xf numFmtId="3" fontId="33" fillId="9" borderId="1" xfId="12" applyNumberFormat="1" applyFont="1" applyFill="1" applyBorder="1" applyAlignment="1">
      <alignment horizontal="center" vertical="center"/>
    </xf>
    <xf numFmtId="0" fontId="14" fillId="0" borderId="52" xfId="28" applyFont="1" applyBorder="1" applyAlignment="1">
      <alignment horizontal="left"/>
    </xf>
    <xf numFmtId="3" fontId="4" fillId="2" borderId="58" xfId="40" applyNumberFormat="1" applyFont="1" applyFill="1" applyBorder="1" applyAlignment="1">
      <alignment horizontal="center"/>
    </xf>
    <xf numFmtId="3" fontId="4" fillId="3" borderId="58" xfId="40" applyNumberFormat="1" applyFont="1" applyFill="1" applyBorder="1" applyAlignment="1">
      <alignment horizontal="center"/>
    </xf>
    <xf numFmtId="3" fontId="4" fillId="0" borderId="58" xfId="40" applyNumberFormat="1" applyFont="1" applyBorder="1" applyAlignment="1">
      <alignment horizontal="center"/>
    </xf>
    <xf numFmtId="1" fontId="9" fillId="19" borderId="67" xfId="26" applyNumberFormat="1" applyFont="1" applyFill="1" applyBorder="1" applyAlignment="1">
      <alignment horizontal="center" vertical="center"/>
    </xf>
    <xf numFmtId="1" fontId="9" fillId="19" borderId="27" xfId="26" applyNumberFormat="1" applyFont="1" applyFill="1" applyBorder="1" applyAlignment="1">
      <alignment horizontal="center" vertical="center"/>
    </xf>
    <xf numFmtId="1" fontId="9" fillId="8" borderId="27" xfId="26" applyNumberFormat="1" applyFont="1" applyFill="1" applyBorder="1" applyAlignment="1">
      <alignment horizontal="center" vertical="center"/>
    </xf>
    <xf numFmtId="1" fontId="4" fillId="24" borderId="29" xfId="26" applyNumberFormat="1" applyFont="1" applyFill="1" applyBorder="1" applyAlignment="1">
      <alignment horizontal="center" vertical="center"/>
    </xf>
    <xf numFmtId="3" fontId="4" fillId="7" borderId="14" xfId="26" applyNumberFormat="1" applyFont="1" applyFill="1" applyBorder="1" applyAlignment="1">
      <alignment horizontal="center" vertical="center"/>
    </xf>
    <xf numFmtId="1" fontId="4" fillId="2" borderId="14" xfId="26" applyNumberFormat="1" applyFont="1" applyFill="1" applyBorder="1" applyAlignment="1">
      <alignment horizontal="center" vertical="center"/>
    </xf>
    <xf numFmtId="3" fontId="14" fillId="7" borderId="33" xfId="26" applyNumberFormat="1" applyFont="1" applyFill="1" applyBorder="1" applyAlignment="1">
      <alignment horizontal="center" vertical="center"/>
    </xf>
    <xf numFmtId="3" fontId="4" fillId="2" borderId="28" xfId="26" applyNumberFormat="1" applyFont="1" applyFill="1" applyBorder="1" applyAlignment="1">
      <alignment horizontal="center" vertical="center"/>
    </xf>
    <xf numFmtId="3" fontId="49" fillId="2" borderId="33" xfId="26" applyNumberFormat="1" applyFont="1" applyFill="1" applyBorder="1" applyAlignment="1">
      <alignment horizontal="center"/>
    </xf>
    <xf numFmtId="3" fontId="4" fillId="7" borderId="33" xfId="26" applyNumberFormat="1" applyFont="1" applyFill="1" applyBorder="1" applyAlignment="1">
      <alignment horizontal="center"/>
    </xf>
    <xf numFmtId="3" fontId="4" fillId="2" borderId="14" xfId="26" applyNumberFormat="1" applyFont="1" applyFill="1" applyBorder="1" applyAlignment="1">
      <alignment horizontal="center" vertical="center"/>
    </xf>
    <xf numFmtId="3" fontId="14" fillId="7" borderId="14" xfId="26" applyNumberFormat="1" applyFont="1" applyFill="1" applyBorder="1" applyAlignment="1">
      <alignment horizontal="center" vertical="center"/>
    </xf>
    <xf numFmtId="1" fontId="4" fillId="7" borderId="14" xfId="26" applyNumberFormat="1" applyFont="1" applyFill="1" applyBorder="1" applyAlignment="1">
      <alignment horizontal="center"/>
    </xf>
    <xf numFmtId="1" fontId="4" fillId="2" borderId="31" xfId="26" applyNumberFormat="1" applyFont="1" applyFill="1" applyBorder="1" applyAlignment="1">
      <alignment horizontal="center"/>
    </xf>
    <xf numFmtId="3" fontId="14" fillId="7" borderId="30" xfId="26" applyNumberFormat="1" applyFont="1" applyFill="1" applyBorder="1" applyAlignment="1">
      <alignment horizontal="center" vertical="center"/>
    </xf>
    <xf numFmtId="3" fontId="49" fillId="2" borderId="30" xfId="26" applyNumberFormat="1" applyFont="1" applyFill="1" applyBorder="1" applyAlignment="1">
      <alignment horizontal="center"/>
    </xf>
    <xf numFmtId="3" fontId="4" fillId="7" borderId="30" xfId="26" applyNumberFormat="1" applyFont="1" applyFill="1" applyBorder="1" applyAlignment="1">
      <alignment horizontal="center"/>
    </xf>
    <xf numFmtId="0" fontId="9" fillId="8" borderId="27" xfId="26" applyFont="1" applyFill="1" applyBorder="1" applyAlignment="1">
      <alignment horizontal="center" vertical="center"/>
    </xf>
    <xf numFmtId="3" fontId="4" fillId="2" borderId="29" xfId="26" applyNumberFormat="1" applyFont="1" applyFill="1" applyBorder="1" applyAlignment="1">
      <alignment horizontal="center" vertical="center"/>
    </xf>
    <xf numFmtId="0" fontId="14" fillId="7" borderId="14" xfId="26" applyFont="1" applyFill="1" applyBorder="1" applyAlignment="1">
      <alignment horizontal="center" vertical="center"/>
    </xf>
    <xf numFmtId="0" fontId="14" fillId="2" borderId="14" xfId="26" applyFont="1" applyFill="1" applyBorder="1" applyAlignment="1">
      <alignment horizontal="center" vertical="center"/>
    </xf>
    <xf numFmtId="0" fontId="4" fillId="2" borderId="14" xfId="26" applyFont="1" applyFill="1" applyBorder="1" applyAlignment="1">
      <alignment horizontal="center" vertical="center"/>
    </xf>
    <xf numFmtId="1" fontId="4" fillId="7" borderId="14" xfId="26" applyNumberFormat="1" applyFont="1" applyFill="1" applyBorder="1" applyAlignment="1">
      <alignment horizontal="center" vertical="center"/>
    </xf>
    <xf numFmtId="0" fontId="4" fillId="7" borderId="31" xfId="26" applyFont="1" applyFill="1" applyBorder="1" applyAlignment="1">
      <alignment horizontal="center" vertical="center"/>
    </xf>
    <xf numFmtId="0" fontId="9" fillId="21" borderId="26" xfId="15" applyFont="1" applyFill="1" applyBorder="1" applyAlignment="1">
      <alignment horizontal="center" vertical="center"/>
    </xf>
    <xf numFmtId="3" fontId="63" fillId="4" borderId="7" xfId="34" applyNumberFormat="1" applyFont="1" applyFill="1" applyBorder="1" applyAlignment="1">
      <alignment horizontal="center" vertical="center"/>
    </xf>
    <xf numFmtId="3" fontId="65" fillId="2" borderId="1" xfId="34" applyNumberFormat="1" applyFont="1" applyFill="1" applyBorder="1" applyAlignment="1">
      <alignment horizontal="center" vertical="center"/>
    </xf>
    <xf numFmtId="3" fontId="63" fillId="4" borderId="4" xfId="34" applyNumberFormat="1" applyFont="1" applyFill="1" applyBorder="1"/>
    <xf numFmtId="3" fontId="63" fillId="3" borderId="43" xfId="34" applyNumberFormat="1" applyFont="1" applyFill="1" applyBorder="1" applyAlignment="1">
      <alignment horizontal="center" vertical="center"/>
    </xf>
    <xf numFmtId="3" fontId="63" fillId="3" borderId="4" xfId="34" applyNumberFormat="1" applyFont="1" applyFill="1" applyBorder="1"/>
    <xf numFmtId="3" fontId="64" fillId="2" borderId="1" xfId="34" applyNumberFormat="1" applyFont="1" applyFill="1" applyBorder="1" applyAlignment="1">
      <alignment horizontal="center" vertical="center"/>
    </xf>
    <xf numFmtId="3" fontId="63" fillId="3" borderId="4" xfId="34" applyNumberFormat="1" applyFont="1" applyFill="1" applyBorder="1" applyAlignment="1">
      <alignment horizontal="center" vertical="center"/>
    </xf>
    <xf numFmtId="3" fontId="63" fillId="4" borderId="4" xfId="34" applyNumberFormat="1" applyFont="1" applyFill="1" applyBorder="1" applyAlignment="1">
      <alignment horizontal="center" vertical="center"/>
    </xf>
    <xf numFmtId="3" fontId="63" fillId="3" borderId="10" xfId="34" applyNumberFormat="1" applyFont="1" applyFill="1" applyBorder="1" applyAlignment="1">
      <alignment horizontal="center" vertical="center"/>
    </xf>
    <xf numFmtId="0" fontId="67" fillId="2" borderId="20" xfId="29" applyFont="1" applyFill="1" applyBorder="1"/>
    <xf numFmtId="0" fontId="67" fillId="3" borderId="21" xfId="29" applyFont="1" applyFill="1" applyBorder="1"/>
    <xf numFmtId="0" fontId="67" fillId="2" borderId="21" xfId="29" applyFont="1" applyFill="1" applyBorder="1"/>
    <xf numFmtId="3" fontId="14" fillId="0" borderId="1" xfId="29" applyNumberFormat="1" applyFont="1" applyBorder="1" applyAlignment="1">
      <alignment horizontal="center"/>
    </xf>
    <xf numFmtId="3" fontId="4" fillId="0" borderId="1" xfId="29" applyNumberFormat="1" applyFont="1" applyBorder="1" applyAlignment="1">
      <alignment horizontal="center"/>
    </xf>
    <xf numFmtId="3" fontId="14" fillId="0" borderId="4" xfId="29" applyNumberFormat="1" applyFont="1" applyBorder="1" applyAlignment="1">
      <alignment horizontal="center"/>
    </xf>
    <xf numFmtId="3" fontId="4" fillId="0" borderId="11" xfId="29" applyNumberFormat="1" applyFont="1" applyBorder="1" applyAlignment="1">
      <alignment horizontal="center"/>
    </xf>
    <xf numFmtId="3" fontId="4" fillId="0" borderId="4" xfId="29" applyNumberFormat="1" applyFont="1" applyBorder="1" applyAlignment="1">
      <alignment horizontal="center"/>
    </xf>
    <xf numFmtId="3" fontId="4" fillId="0" borderId="34" xfId="29" applyNumberFormat="1" applyFont="1" applyBorder="1" applyAlignment="1">
      <alignment horizontal="center"/>
    </xf>
    <xf numFmtId="3" fontId="4" fillId="8" borderId="1" xfId="29" applyNumberFormat="1" applyFont="1" applyFill="1" applyBorder="1" applyAlignment="1">
      <alignment horizontal="center"/>
    </xf>
    <xf numFmtId="3" fontId="4" fillId="8" borderId="4" xfId="29" applyNumberFormat="1" applyFont="1" applyFill="1" applyBorder="1" applyAlignment="1">
      <alignment horizontal="center"/>
    </xf>
    <xf numFmtId="3" fontId="14" fillId="8" borderId="1" xfId="29" applyNumberFormat="1" applyFont="1" applyFill="1" applyBorder="1" applyAlignment="1">
      <alignment horizontal="center"/>
    </xf>
    <xf numFmtId="3" fontId="4" fillId="8" borderId="0" xfId="29" applyNumberFormat="1" applyFont="1" applyFill="1" applyAlignment="1">
      <alignment horizontal="center"/>
    </xf>
    <xf numFmtId="3" fontId="14" fillId="8" borderId="0" xfId="29" applyNumberFormat="1" applyFont="1" applyFill="1" applyAlignment="1">
      <alignment horizontal="center"/>
    </xf>
    <xf numFmtId="3" fontId="14" fillId="8" borderId="4" xfId="29" applyNumberFormat="1" applyFont="1" applyFill="1" applyBorder="1" applyAlignment="1">
      <alignment horizontal="center"/>
    </xf>
    <xf numFmtId="0" fontId="9" fillId="19" borderId="12" xfId="10" applyFont="1" applyFill="1" applyBorder="1" applyAlignment="1">
      <alignment horizontal="center" vertical="center"/>
    </xf>
    <xf numFmtId="0" fontId="9" fillId="19" borderId="12" xfId="10" applyFont="1" applyFill="1" applyBorder="1" applyAlignment="1">
      <alignment horizontal="center" vertical="center" wrapText="1"/>
    </xf>
    <xf numFmtId="0" fontId="14" fillId="2" borderId="21" xfId="10" applyFont="1" applyFill="1" applyBorder="1" applyAlignment="1">
      <alignment horizontal="left" vertical="center"/>
    </xf>
    <xf numFmtId="0" fontId="14" fillId="3" borderId="21" xfId="10" applyFont="1" applyFill="1" applyBorder="1" applyAlignment="1">
      <alignment horizontal="left" vertical="center"/>
    </xf>
    <xf numFmtId="3" fontId="4" fillId="5" borderId="23" xfId="10" applyNumberFormat="1" applyFont="1" applyFill="1" applyBorder="1" applyAlignment="1">
      <alignment horizontal="center" vertical="center"/>
    </xf>
    <xf numFmtId="0" fontId="66" fillId="0" borderId="0" xfId="10" applyFont="1" applyAlignment="1">
      <alignment horizontal="left" vertical="center"/>
    </xf>
    <xf numFmtId="3" fontId="4" fillId="0" borderId="0" xfId="10" applyNumberFormat="1" applyFont="1" applyAlignment="1">
      <alignment horizontal="center" vertical="center"/>
    </xf>
    <xf numFmtId="0" fontId="14" fillId="0" borderId="0" xfId="10" applyFont="1" applyAlignment="1">
      <alignment horizontal="left" vertical="center"/>
    </xf>
    <xf numFmtId="0" fontId="3" fillId="0" borderId="0" xfId="0" applyFont="1"/>
    <xf numFmtId="0" fontId="3" fillId="0" borderId="0" xfId="8" applyFont="1" applyAlignment="1">
      <alignment horizontal="left" wrapText="1"/>
    </xf>
    <xf numFmtId="1" fontId="27" fillId="0" borderId="0" xfId="4" applyNumberFormat="1"/>
    <xf numFmtId="2" fontId="27" fillId="0" borderId="0" xfId="4" applyNumberFormat="1"/>
    <xf numFmtId="0" fontId="14" fillId="2" borderId="49" xfId="36" applyFont="1" applyFill="1" applyBorder="1" applyAlignment="1">
      <alignment horizontal="left"/>
    </xf>
    <xf numFmtId="0" fontId="14" fillId="3" borderId="46" xfId="36" applyFont="1" applyFill="1" applyBorder="1" applyAlignment="1">
      <alignment horizontal="left"/>
    </xf>
    <xf numFmtId="0" fontId="14" fillId="2" borderId="46" xfId="36" applyFont="1" applyFill="1" applyBorder="1" applyAlignment="1">
      <alignment horizontal="left"/>
    </xf>
    <xf numFmtId="0" fontId="14" fillId="3" borderId="46" xfId="36" applyFont="1" applyFill="1" applyBorder="1" applyAlignment="1">
      <alignment horizontal="left" wrapText="1"/>
    </xf>
    <xf numFmtId="0" fontId="14" fillId="2" borderId="46" xfId="36" applyFont="1" applyFill="1" applyBorder="1" applyAlignment="1">
      <alignment horizontal="left" wrapText="1"/>
    </xf>
    <xf numFmtId="0" fontId="14" fillId="3" borderId="47" xfId="36" applyFont="1" applyFill="1" applyBorder="1" applyAlignment="1">
      <alignment horizontal="left" wrapText="1"/>
    </xf>
    <xf numFmtId="0" fontId="14" fillId="2" borderId="70" xfId="37" applyFont="1" applyFill="1" applyBorder="1" applyAlignment="1">
      <alignment horizontal="left" vertical="center"/>
    </xf>
    <xf numFmtId="0" fontId="14" fillId="28" borderId="46" xfId="37" applyFont="1" applyFill="1" applyBorder="1" applyAlignment="1">
      <alignment horizontal="left" vertical="center"/>
    </xf>
    <xf numFmtId="0" fontId="14" fillId="2" borderId="46" xfId="37" applyFont="1" applyFill="1" applyBorder="1" applyAlignment="1">
      <alignment horizontal="left" vertical="center"/>
    </xf>
    <xf numFmtId="0" fontId="14" fillId="28" borderId="47" xfId="37" applyFont="1" applyFill="1" applyBorder="1" applyAlignment="1">
      <alignment horizontal="left" vertical="center"/>
    </xf>
    <xf numFmtId="0" fontId="14" fillId="18" borderId="22" xfId="5" applyFont="1" applyFill="1" applyBorder="1" applyAlignment="1">
      <alignment vertical="center"/>
    </xf>
    <xf numFmtId="0" fontId="14" fillId="2" borderId="46" xfId="39" applyFont="1" applyFill="1" applyBorder="1" applyAlignment="1">
      <alignment horizontal="left" vertical="center" wrapText="1"/>
    </xf>
    <xf numFmtId="0" fontId="14" fillId="3" borderId="46" xfId="39" applyFont="1" applyFill="1" applyBorder="1" applyAlignment="1">
      <alignment horizontal="left" vertical="center" wrapText="1"/>
    </xf>
    <xf numFmtId="0" fontId="14" fillId="2" borderId="47" xfId="39" applyFont="1" applyFill="1" applyBorder="1" applyAlignment="1">
      <alignment horizontal="left" vertical="center" wrapText="1"/>
    </xf>
    <xf numFmtId="3" fontId="4" fillId="0" borderId="57" xfId="40" applyNumberFormat="1" applyFont="1" applyBorder="1" applyAlignment="1">
      <alignment horizontal="center"/>
    </xf>
    <xf numFmtId="0" fontId="67" fillId="5" borderId="21" xfId="29" applyFont="1" applyFill="1" applyBorder="1"/>
    <xf numFmtId="0" fontId="69" fillId="5" borderId="1" xfId="29" applyFont="1" applyFill="1" applyBorder="1" applyAlignment="1">
      <alignment horizontal="center"/>
    </xf>
    <xf numFmtId="0" fontId="69" fillId="5" borderId="4" xfId="29" applyFont="1" applyFill="1" applyBorder="1" applyAlignment="1">
      <alignment horizontal="center"/>
    </xf>
    <xf numFmtId="1" fontId="69" fillId="5" borderId="1" xfId="29" applyNumberFormat="1" applyFont="1" applyFill="1" applyBorder="1" applyAlignment="1">
      <alignment horizontal="center"/>
    </xf>
    <xf numFmtId="1" fontId="69" fillId="5" borderId="4" xfId="29" applyNumberFormat="1" applyFont="1" applyFill="1" applyBorder="1" applyAlignment="1">
      <alignment horizontal="center"/>
    </xf>
    <xf numFmtId="0" fontId="68" fillId="8" borderId="1" xfId="29" applyFont="1" applyFill="1" applyBorder="1" applyAlignment="1">
      <alignment horizontal="center"/>
    </xf>
    <xf numFmtId="0" fontId="70" fillId="8" borderId="1" xfId="29" applyFont="1" applyFill="1" applyBorder="1" applyAlignment="1">
      <alignment horizontal="center"/>
    </xf>
    <xf numFmtId="0" fontId="68" fillId="8" borderId="4" xfId="29" applyFont="1" applyFill="1" applyBorder="1" applyAlignment="1">
      <alignment horizontal="center"/>
    </xf>
    <xf numFmtId="0" fontId="14" fillId="23" borderId="21" xfId="34" applyFont="1" applyFill="1" applyBorder="1" applyAlignment="1">
      <alignment vertical="center"/>
    </xf>
    <xf numFmtId="0" fontId="14" fillId="24" borderId="21" xfId="34" applyFont="1" applyFill="1" applyBorder="1" applyAlignment="1">
      <alignment vertical="center"/>
    </xf>
    <xf numFmtId="0" fontId="14" fillId="23" borderId="22" xfId="34" applyFont="1" applyFill="1" applyBorder="1" applyAlignment="1">
      <alignment vertical="center"/>
    </xf>
    <xf numFmtId="0" fontId="14" fillId="24" borderId="71" xfId="34" applyFont="1" applyFill="1" applyBorder="1" applyAlignment="1">
      <alignment vertical="center"/>
    </xf>
    <xf numFmtId="3" fontId="4" fillId="4" borderId="72" xfId="34" applyNumberFormat="1" applyFont="1" applyFill="1" applyBorder="1" applyAlignment="1">
      <alignment horizontal="center" vertical="center"/>
    </xf>
    <xf numFmtId="0" fontId="4" fillId="4" borderId="72" xfId="34" applyFont="1" applyFill="1" applyBorder="1" applyAlignment="1">
      <alignment horizontal="center" vertical="center"/>
    </xf>
    <xf numFmtId="0" fontId="4" fillId="4" borderId="73" xfId="34" applyFont="1" applyFill="1" applyBorder="1" applyAlignment="1">
      <alignment horizontal="center" vertical="center"/>
    </xf>
    <xf numFmtId="0" fontId="7" fillId="4" borderId="0" xfId="15" applyFont="1" applyFill="1" applyAlignment="1">
      <alignment vertical="center"/>
    </xf>
    <xf numFmtId="0" fontId="14" fillId="29" borderId="49" xfId="38" applyFont="1" applyFill="1" applyBorder="1" applyAlignment="1">
      <alignment horizontal="left" vertical="center" indent="1"/>
    </xf>
    <xf numFmtId="0" fontId="14" fillId="3" borderId="46" xfId="38" applyFont="1" applyFill="1" applyBorder="1" applyAlignment="1">
      <alignment horizontal="left" vertical="center" indent="1"/>
    </xf>
    <xf numFmtId="0" fontId="14" fillId="29" borderId="46" xfId="38" applyFont="1" applyFill="1" applyBorder="1" applyAlignment="1">
      <alignment horizontal="left" vertical="center" indent="1"/>
    </xf>
    <xf numFmtId="0" fontId="14" fillId="3" borderId="47" xfId="38" applyFont="1" applyFill="1" applyBorder="1" applyAlignment="1">
      <alignment horizontal="left" vertical="center" indent="1"/>
    </xf>
    <xf numFmtId="0" fontId="14" fillId="24" borderId="46" xfId="39" applyFont="1" applyFill="1" applyBorder="1" applyAlignment="1">
      <alignment horizontal="left" vertical="center" wrapText="1"/>
    </xf>
    <xf numFmtId="0" fontId="14" fillId="3" borderId="46" xfId="39" applyFont="1" applyFill="1" applyBorder="1" applyAlignment="1">
      <alignment horizontal="left" vertical="center"/>
    </xf>
    <xf numFmtId="0" fontId="14" fillId="2" borderId="46" xfId="39" applyFont="1" applyFill="1" applyBorder="1" applyAlignment="1">
      <alignment horizontal="left" vertical="center"/>
    </xf>
    <xf numFmtId="0" fontId="14" fillId="24" borderId="46" xfId="39" applyFont="1" applyFill="1" applyBorder="1" applyAlignment="1">
      <alignment horizontal="left" vertical="center"/>
    </xf>
    <xf numFmtId="0" fontId="14" fillId="31" borderId="46" xfId="39" applyFont="1" applyFill="1" applyBorder="1" applyAlignment="1">
      <alignment horizontal="left" vertical="center"/>
    </xf>
    <xf numFmtId="0" fontId="14" fillId="24" borderId="47" xfId="39" applyFont="1" applyFill="1" applyBorder="1" applyAlignment="1">
      <alignment horizontal="left" vertical="center"/>
    </xf>
    <xf numFmtId="0" fontId="72" fillId="2" borderId="21" xfId="10" applyFont="1" applyFill="1" applyBorder="1" applyAlignment="1">
      <alignment horizontal="left" vertical="center"/>
    </xf>
    <xf numFmtId="3" fontId="71" fillId="2" borderId="21" xfId="10" applyNumberFormat="1" applyFont="1" applyFill="1" applyBorder="1" applyAlignment="1">
      <alignment horizontal="center" vertical="center"/>
    </xf>
    <xf numFmtId="0" fontId="72" fillId="3" borderId="21" xfId="10" applyFont="1" applyFill="1" applyBorder="1" applyAlignment="1">
      <alignment horizontal="left" vertical="center"/>
    </xf>
    <xf numFmtId="3" fontId="71" fillId="3" borderId="21" xfId="10" applyNumberFormat="1" applyFont="1" applyFill="1" applyBorder="1" applyAlignment="1">
      <alignment horizontal="center" vertical="center"/>
    </xf>
    <xf numFmtId="0" fontId="72" fillId="3" borderId="22" xfId="10" applyFont="1" applyFill="1" applyBorder="1" applyAlignment="1">
      <alignment horizontal="left" vertical="center"/>
    </xf>
    <xf numFmtId="3" fontId="71" fillId="3" borderId="22" xfId="10" applyNumberFormat="1" applyFont="1" applyFill="1" applyBorder="1" applyAlignment="1">
      <alignment horizontal="center" vertical="center"/>
    </xf>
    <xf numFmtId="0" fontId="9" fillId="19" borderId="12" xfId="28" applyFont="1" applyFill="1" applyBorder="1" applyAlignment="1">
      <alignment horizontal="center" vertical="center" wrapText="1"/>
    </xf>
    <xf numFmtId="0" fontId="9" fillId="19" borderId="26" xfId="28" applyFont="1" applyFill="1" applyBorder="1" applyAlignment="1">
      <alignment vertical="center"/>
    </xf>
    <xf numFmtId="0" fontId="9" fillId="19" borderId="41" xfId="28" applyFont="1" applyFill="1" applyBorder="1" applyAlignment="1">
      <alignment vertical="center"/>
    </xf>
    <xf numFmtId="0" fontId="9" fillId="19" borderId="27" xfId="28" applyFont="1" applyFill="1" applyBorder="1" applyAlignment="1">
      <alignment vertical="center"/>
    </xf>
    <xf numFmtId="0" fontId="9" fillId="19" borderId="27" xfId="28" applyFont="1" applyFill="1" applyBorder="1" applyAlignment="1">
      <alignment horizontal="center" vertical="center"/>
    </xf>
    <xf numFmtId="0" fontId="9" fillId="19" borderId="26" xfId="28" applyFont="1" applyFill="1" applyBorder="1" applyAlignment="1">
      <alignment horizontal="center" vertical="center"/>
    </xf>
    <xf numFmtId="0" fontId="9" fillId="19" borderId="41" xfId="28" applyFont="1" applyFill="1" applyBorder="1" applyAlignment="1">
      <alignment horizontal="center" vertical="center"/>
    </xf>
    <xf numFmtId="3" fontId="4" fillId="3" borderId="23" xfId="10" applyNumberFormat="1" applyFont="1" applyFill="1" applyBorder="1" applyAlignment="1">
      <alignment horizontal="center" vertical="center"/>
    </xf>
    <xf numFmtId="0" fontId="73" fillId="2" borderId="21" xfId="10" applyFont="1" applyFill="1" applyBorder="1" applyAlignment="1">
      <alignment horizontal="left" vertical="center"/>
    </xf>
    <xf numFmtId="0" fontId="73" fillId="3" borderId="21" xfId="10" applyFont="1" applyFill="1" applyBorder="1" applyAlignment="1">
      <alignment horizontal="left" vertical="center"/>
    </xf>
    <xf numFmtId="0" fontId="14" fillId="5" borderId="21" xfId="10" applyFont="1" applyFill="1" applyBorder="1" applyAlignment="1">
      <alignment horizontal="left" vertical="center"/>
    </xf>
    <xf numFmtId="0" fontId="67" fillId="0" borderId="21" xfId="29" applyFont="1" applyBorder="1"/>
    <xf numFmtId="3" fontId="39" fillId="0" borderId="1" xfId="15" applyNumberFormat="1" applyFont="1" applyBorder="1" applyAlignment="1">
      <alignment horizontal="center"/>
    </xf>
    <xf numFmtId="0" fontId="73" fillId="2" borderId="21" xfId="29" applyFont="1" applyFill="1" applyBorder="1"/>
    <xf numFmtId="0" fontId="73" fillId="0" borderId="46" xfId="10" applyFont="1" applyBorder="1" applyAlignment="1">
      <alignment horizontal="left" vertical="center"/>
    </xf>
    <xf numFmtId="0" fontId="14" fillId="2" borderId="46" xfId="32" applyFont="1" applyFill="1" applyBorder="1" applyAlignment="1">
      <alignment horizontal="left" vertical="center" indent="1"/>
    </xf>
    <xf numFmtId="3" fontId="4" fillId="3" borderId="1" xfId="34" applyNumberFormat="1" applyFont="1" applyFill="1" applyBorder="1" applyAlignment="1">
      <alignment horizontal="center" vertical="center"/>
    </xf>
    <xf numFmtId="0" fontId="78" fillId="3" borderId="71" xfId="41" applyFont="1" applyFill="1" applyBorder="1" applyAlignment="1">
      <alignment horizontal="left" vertical="center" wrapText="1"/>
    </xf>
    <xf numFmtId="0" fontId="79" fillId="3" borderId="71" xfId="41" applyFont="1" applyFill="1" applyBorder="1" applyAlignment="1">
      <alignment horizontal="center" wrapText="1"/>
    </xf>
    <xf numFmtId="0" fontId="78" fillId="4" borderId="71" xfId="41" applyFont="1" applyFill="1" applyBorder="1" applyAlignment="1">
      <alignment horizontal="left" vertical="center" wrapText="1"/>
    </xf>
    <xf numFmtId="0" fontId="79" fillId="0" borderId="71" xfId="41" applyFont="1" applyBorder="1" applyAlignment="1">
      <alignment horizontal="center" wrapText="1"/>
    </xf>
    <xf numFmtId="0" fontId="3" fillId="3" borderId="71" xfId="41" applyFont="1" applyFill="1" applyBorder="1" applyAlignment="1">
      <alignment horizontal="center" vertical="center" wrapText="1"/>
    </xf>
    <xf numFmtId="0" fontId="3" fillId="0" borderId="71" xfId="41" applyFont="1" applyBorder="1" applyAlignment="1">
      <alignment horizontal="center" vertical="center" wrapText="1"/>
    </xf>
    <xf numFmtId="0" fontId="80" fillId="3" borderId="71" xfId="41" applyFont="1" applyFill="1" applyBorder="1" applyAlignment="1">
      <alignment horizontal="left" vertical="center" wrapText="1"/>
    </xf>
    <xf numFmtId="0" fontId="80" fillId="4" borderId="71" xfId="41" applyFont="1" applyFill="1" applyBorder="1" applyAlignment="1">
      <alignment horizontal="left" vertical="center" wrapText="1"/>
    </xf>
    <xf numFmtId="0" fontId="81" fillId="3" borderId="71" xfId="41" applyFont="1" applyFill="1" applyBorder="1" applyAlignment="1">
      <alignment horizontal="left" vertical="center" wrapText="1"/>
    </xf>
    <xf numFmtId="0" fontId="81" fillId="4" borderId="71" xfId="41" applyFont="1" applyFill="1" applyBorder="1" applyAlignment="1">
      <alignment horizontal="left" vertical="center" wrapText="1"/>
    </xf>
    <xf numFmtId="3" fontId="74" fillId="3" borderId="71" xfId="41" applyNumberFormat="1" applyFont="1" applyFill="1" applyBorder="1" applyAlignment="1">
      <alignment horizontal="center" vertical="center"/>
    </xf>
    <xf numFmtId="3" fontId="75" fillId="3" borderId="73" xfId="41" applyNumberFormat="1" applyFont="1" applyFill="1" applyBorder="1" applyAlignment="1">
      <alignment horizontal="center" vertical="center"/>
    </xf>
    <xf numFmtId="3" fontId="76" fillId="3" borderId="73" xfId="41" applyNumberFormat="1" applyFont="1" applyFill="1" applyBorder="1" applyAlignment="1">
      <alignment horizontal="center" vertical="center"/>
    </xf>
    <xf numFmtId="3" fontId="77" fillId="3" borderId="73" xfId="41" applyNumberFormat="1" applyFont="1" applyFill="1" applyBorder="1" applyAlignment="1">
      <alignment horizontal="center" vertical="center"/>
    </xf>
    <xf numFmtId="3" fontId="8" fillId="3" borderId="73" xfId="41" applyNumberFormat="1" applyFont="1" applyFill="1" applyBorder="1" applyAlignment="1">
      <alignment horizontal="center" vertical="center"/>
    </xf>
    <xf numFmtId="3" fontId="74" fillId="2" borderId="71" xfId="41" applyNumberFormat="1" applyFont="1" applyFill="1" applyBorder="1" applyAlignment="1">
      <alignment horizontal="center" vertical="center"/>
    </xf>
    <xf numFmtId="3" fontId="75" fillId="2" borderId="73" xfId="41" applyNumberFormat="1" applyFont="1" applyFill="1" applyBorder="1" applyAlignment="1">
      <alignment horizontal="center" vertical="center"/>
    </xf>
    <xf numFmtId="3" fontId="76" fillId="2" borderId="73" xfId="41" applyNumberFormat="1" applyFont="1" applyFill="1" applyBorder="1" applyAlignment="1">
      <alignment horizontal="center" vertical="center"/>
    </xf>
    <xf numFmtId="3" fontId="77" fillId="2" borderId="73" xfId="41" applyNumberFormat="1" applyFont="1" applyFill="1" applyBorder="1" applyAlignment="1">
      <alignment horizontal="center" vertical="center"/>
    </xf>
    <xf numFmtId="3" fontId="8" fillId="2" borderId="73" xfId="41" applyNumberFormat="1" applyFont="1" applyFill="1" applyBorder="1" applyAlignment="1">
      <alignment horizontal="center" vertical="center"/>
    </xf>
    <xf numFmtId="3" fontId="4" fillId="7" borderId="8" xfId="15" applyNumberFormat="1" applyFont="1" applyFill="1" applyBorder="1" applyAlignment="1">
      <alignment horizontal="center" vertical="center"/>
    </xf>
    <xf numFmtId="1" fontId="4" fillId="7" borderId="4" xfId="15" applyNumberFormat="1" applyFont="1" applyFill="1" applyBorder="1" applyAlignment="1">
      <alignment horizontal="center" vertical="center"/>
    </xf>
    <xf numFmtId="1" fontId="4" fillId="2" borderId="10" xfId="15" applyNumberFormat="1" applyFont="1" applyFill="1" applyBorder="1" applyAlignment="1">
      <alignment horizontal="center"/>
    </xf>
    <xf numFmtId="3" fontId="32" fillId="35" borderId="1" xfId="17" applyNumberFormat="1" applyFont="1" applyFill="1" applyBorder="1" applyAlignment="1">
      <alignment horizontal="center" vertical="center"/>
    </xf>
    <xf numFmtId="0" fontId="83" fillId="3" borderId="21" xfId="30" applyFont="1" applyFill="1" applyBorder="1"/>
    <xf numFmtId="0" fontId="83" fillId="2" borderId="20" xfId="30" applyFont="1" applyFill="1" applyBorder="1"/>
    <xf numFmtId="0" fontId="83" fillId="2" borderId="21" xfId="30" applyFont="1" applyFill="1" applyBorder="1"/>
    <xf numFmtId="0" fontId="83" fillId="3" borderId="22" xfId="30" applyFont="1" applyFill="1" applyBorder="1"/>
    <xf numFmtId="0" fontId="83" fillId="0" borderId="22" xfId="30" applyFont="1" applyBorder="1"/>
    <xf numFmtId="0" fontId="14" fillId="3" borderId="21" xfId="29" applyFont="1" applyFill="1" applyBorder="1"/>
    <xf numFmtId="0" fontId="14" fillId="2" borderId="21" xfId="29" applyFont="1" applyFill="1" applyBorder="1"/>
    <xf numFmtId="0" fontId="14" fillId="3" borderId="22" xfId="29" applyFont="1" applyFill="1" applyBorder="1"/>
    <xf numFmtId="0" fontId="67" fillId="8" borderId="22" xfId="29" applyFont="1" applyFill="1" applyBorder="1"/>
    <xf numFmtId="0" fontId="4" fillId="0" borderId="1" xfId="30" applyFont="1" applyBorder="1" applyAlignment="1">
      <alignment horizontal="center"/>
    </xf>
    <xf numFmtId="1" fontId="84" fillId="0" borderId="1" xfId="27" applyNumberFormat="1" applyFont="1" applyBorder="1" applyAlignment="1">
      <alignment horizontal="center"/>
    </xf>
    <xf numFmtId="1" fontId="89" fillId="2" borderId="1" xfId="27" applyNumberFormat="1" applyFont="1" applyFill="1" applyBorder="1" applyAlignment="1">
      <alignment horizontal="center"/>
    </xf>
    <xf numFmtId="3" fontId="84" fillId="0" borderId="1" xfId="27" applyNumberFormat="1" applyFont="1" applyBorder="1" applyAlignment="1">
      <alignment horizontal="center"/>
    </xf>
    <xf numFmtId="1" fontId="84" fillId="3" borderId="1" xfId="27" applyNumberFormat="1" applyFont="1" applyFill="1" applyBorder="1" applyAlignment="1">
      <alignment horizontal="center"/>
    </xf>
    <xf numFmtId="1" fontId="84" fillId="2" borderId="1" xfId="27" applyNumberFormat="1" applyFont="1" applyFill="1" applyBorder="1" applyAlignment="1">
      <alignment horizontal="center"/>
    </xf>
    <xf numFmtId="3" fontId="84" fillId="3" borderId="1" xfId="27" applyNumberFormat="1" applyFont="1" applyFill="1" applyBorder="1" applyAlignment="1">
      <alignment horizontal="center"/>
    </xf>
    <xf numFmtId="3" fontId="89" fillId="3" borderId="1" xfId="27" applyNumberFormat="1" applyFont="1" applyFill="1" applyBorder="1" applyAlignment="1">
      <alignment horizontal="center"/>
    </xf>
    <xf numFmtId="3" fontId="84" fillId="3" borderId="4" xfId="27" applyNumberFormat="1" applyFont="1" applyFill="1" applyBorder="1" applyAlignment="1">
      <alignment horizontal="center"/>
    </xf>
    <xf numFmtId="3" fontId="84" fillId="2" borderId="9" xfId="27" applyNumberFormat="1" applyFont="1" applyFill="1" applyBorder="1" applyAlignment="1">
      <alignment horizontal="center"/>
    </xf>
    <xf numFmtId="3" fontId="89" fillId="2" borderId="9" xfId="27" applyNumberFormat="1" applyFont="1" applyFill="1" applyBorder="1" applyAlignment="1">
      <alignment horizontal="center"/>
    </xf>
    <xf numFmtId="1" fontId="84" fillId="2" borderId="1" xfId="34" applyNumberFormat="1" applyFont="1" applyFill="1" applyBorder="1" applyAlignment="1">
      <alignment horizontal="center" vertical="center"/>
    </xf>
    <xf numFmtId="1" fontId="84" fillId="0" borderId="1" xfId="34" applyNumberFormat="1" applyFont="1" applyBorder="1" applyAlignment="1">
      <alignment horizontal="center" vertical="center"/>
    </xf>
    <xf numFmtId="1" fontId="84" fillId="0" borderId="4" xfId="34" applyNumberFormat="1" applyFont="1" applyBorder="1" applyAlignment="1">
      <alignment horizontal="center" vertical="center"/>
    </xf>
    <xf numFmtId="1" fontId="84" fillId="3" borderId="1" xfId="34" applyNumberFormat="1" applyFont="1" applyFill="1" applyBorder="1" applyAlignment="1">
      <alignment horizontal="center" vertical="center"/>
    </xf>
    <xf numFmtId="1" fontId="89" fillId="3" borderId="1" xfId="34" applyNumberFormat="1" applyFont="1" applyFill="1" applyBorder="1" applyAlignment="1">
      <alignment horizontal="center" vertical="center"/>
    </xf>
    <xf numFmtId="3" fontId="84" fillId="3" borderId="1" xfId="34" applyNumberFormat="1" applyFont="1" applyFill="1" applyBorder="1" applyAlignment="1">
      <alignment horizontal="center" vertical="center"/>
    </xf>
    <xf numFmtId="1" fontId="89" fillId="2" borderId="1" xfId="34" applyNumberFormat="1" applyFont="1" applyFill="1" applyBorder="1" applyAlignment="1">
      <alignment horizontal="center" vertical="center"/>
    </xf>
    <xf numFmtId="1" fontId="84" fillId="3" borderId="9" xfId="34" applyNumberFormat="1" applyFont="1" applyFill="1" applyBorder="1" applyAlignment="1">
      <alignment horizontal="center" vertical="center"/>
    </xf>
    <xf numFmtId="1" fontId="84" fillId="4" borderId="7" xfId="34" applyNumberFormat="1" applyFont="1" applyFill="1" applyBorder="1" applyAlignment="1">
      <alignment horizontal="center" vertical="center"/>
    </xf>
    <xf numFmtId="1" fontId="84" fillId="4" borderId="1" xfId="34" applyNumberFormat="1" applyFont="1" applyFill="1" applyBorder="1" applyAlignment="1">
      <alignment horizontal="center" vertical="center"/>
    </xf>
    <xf numFmtId="3" fontId="84" fillId="2" borderId="1" xfId="34" applyNumberFormat="1" applyFont="1" applyFill="1" applyBorder="1" applyAlignment="1">
      <alignment horizontal="center" vertical="center"/>
    </xf>
    <xf numFmtId="3" fontId="84" fillId="3" borderId="1" xfId="34" applyNumberFormat="1" applyFont="1" applyFill="1" applyBorder="1" applyAlignment="1">
      <alignment horizontal="center"/>
    </xf>
    <xf numFmtId="3" fontId="84" fillId="4" borderId="1" xfId="34" applyNumberFormat="1" applyFont="1" applyFill="1" applyBorder="1" applyAlignment="1">
      <alignment horizontal="center"/>
    </xf>
    <xf numFmtId="3" fontId="84" fillId="4" borderId="4" xfId="34" applyNumberFormat="1" applyFont="1" applyFill="1" applyBorder="1" applyAlignment="1">
      <alignment horizontal="center"/>
    </xf>
    <xf numFmtId="3" fontId="84" fillId="4" borderId="1" xfId="34" applyNumberFormat="1" applyFont="1" applyFill="1" applyBorder="1" applyAlignment="1">
      <alignment horizontal="center" vertical="center"/>
    </xf>
    <xf numFmtId="3" fontId="84" fillId="4" borderId="4" xfId="34" applyNumberFormat="1" applyFont="1" applyFill="1" applyBorder="1" applyAlignment="1">
      <alignment horizontal="center" vertical="center"/>
    </xf>
    <xf numFmtId="3" fontId="84" fillId="3" borderId="9" xfId="34" applyNumberFormat="1" applyFont="1" applyFill="1" applyBorder="1" applyAlignment="1">
      <alignment horizontal="center" vertical="center"/>
    </xf>
    <xf numFmtId="1" fontId="84" fillId="2" borderId="1" xfId="30" applyNumberFormat="1" applyFont="1" applyFill="1" applyBorder="1" applyAlignment="1">
      <alignment horizontal="center"/>
    </xf>
    <xf numFmtId="1" fontId="84" fillId="0" borderId="1" xfId="30" applyNumberFormat="1" applyFont="1" applyBorder="1" applyAlignment="1">
      <alignment horizontal="center"/>
    </xf>
    <xf numFmtId="1" fontId="84" fillId="2" borderId="4" xfId="30" applyNumberFormat="1" applyFont="1" applyFill="1" applyBorder="1" applyAlignment="1">
      <alignment horizontal="center"/>
    </xf>
    <xf numFmtId="0" fontId="87" fillId="2" borderId="46" xfId="36" applyFont="1" applyFill="1" applyBorder="1" applyAlignment="1">
      <alignment horizontal="left"/>
    </xf>
    <xf numFmtId="1" fontId="84" fillId="3" borderId="4" xfId="27" applyNumberFormat="1" applyFont="1" applyFill="1" applyBorder="1" applyAlignment="1">
      <alignment horizontal="center"/>
    </xf>
    <xf numFmtId="1" fontId="84" fillId="2" borderId="4" xfId="27" applyNumberFormat="1" applyFont="1" applyFill="1" applyBorder="1" applyAlignment="1">
      <alignment horizontal="center"/>
    </xf>
    <xf numFmtId="3" fontId="84" fillId="0" borderId="21" xfId="10" applyNumberFormat="1" applyFont="1" applyBorder="1" applyAlignment="1">
      <alignment horizontal="center" vertical="center"/>
    </xf>
    <xf numFmtId="3" fontId="84" fillId="3" borderId="21" xfId="10" applyNumberFormat="1" applyFont="1" applyFill="1" applyBorder="1" applyAlignment="1">
      <alignment horizontal="center" vertical="center"/>
    </xf>
    <xf numFmtId="3" fontId="84" fillId="2" borderId="21" xfId="10" applyNumberFormat="1" applyFont="1" applyFill="1" applyBorder="1" applyAlignment="1">
      <alignment horizontal="center" vertical="center"/>
    </xf>
    <xf numFmtId="3" fontId="94" fillId="25" borderId="1" xfId="29" applyNumberFormat="1" applyFont="1" applyFill="1" applyBorder="1" applyAlignment="1">
      <alignment horizontal="center"/>
    </xf>
    <xf numFmtId="1" fontId="91" fillId="3" borderId="1" xfId="29" applyNumberFormat="1" applyFont="1" applyFill="1" applyBorder="1" applyAlignment="1">
      <alignment horizontal="center"/>
    </xf>
    <xf numFmtId="1" fontId="91" fillId="3" borderId="0" xfId="29" applyNumberFormat="1" applyFont="1" applyFill="1" applyAlignment="1">
      <alignment horizontal="center"/>
    </xf>
    <xf numFmtId="1" fontId="91" fillId="2" borderId="1" xfId="29" applyNumberFormat="1" applyFont="1" applyFill="1" applyBorder="1" applyAlignment="1">
      <alignment horizontal="center"/>
    </xf>
    <xf numFmtId="1" fontId="91" fillId="2" borderId="4" xfId="29" applyNumberFormat="1" applyFont="1" applyFill="1" applyBorder="1" applyAlignment="1">
      <alignment horizontal="center"/>
    </xf>
    <xf numFmtId="1" fontId="91" fillId="3" borderId="4" xfId="29" applyNumberFormat="1" applyFont="1" applyFill="1" applyBorder="1" applyAlignment="1">
      <alignment horizontal="center"/>
    </xf>
    <xf numFmtId="1" fontId="91" fillId="2" borderId="0" xfId="29" applyNumberFormat="1" applyFont="1" applyFill="1" applyAlignment="1">
      <alignment horizontal="center"/>
    </xf>
    <xf numFmtId="1" fontId="93" fillId="2" borderId="15" xfId="29" applyNumberFormat="1" applyFont="1" applyFill="1" applyBorder="1" applyAlignment="1">
      <alignment horizontal="center"/>
    </xf>
    <xf numFmtId="1" fontId="93" fillId="2" borderId="74" xfId="29" applyNumberFormat="1" applyFont="1" applyFill="1" applyBorder="1" applyAlignment="1">
      <alignment horizontal="center"/>
    </xf>
    <xf numFmtId="1" fontId="91" fillId="2" borderId="14" xfId="29" applyNumberFormat="1" applyFont="1" applyFill="1" applyBorder="1" applyAlignment="1">
      <alignment horizontal="center"/>
    </xf>
    <xf numFmtId="1" fontId="94" fillId="25" borderId="1" xfId="29" applyNumberFormat="1" applyFont="1" applyFill="1" applyBorder="1" applyAlignment="1">
      <alignment horizontal="center"/>
    </xf>
    <xf numFmtId="3" fontId="91" fillId="2" borderId="1" xfId="29" applyNumberFormat="1" applyFont="1" applyFill="1" applyBorder="1" applyAlignment="1">
      <alignment horizontal="center"/>
    </xf>
    <xf numFmtId="3" fontId="91" fillId="0" borderId="1" xfId="29" applyNumberFormat="1" applyFont="1" applyBorder="1" applyAlignment="1">
      <alignment horizontal="center"/>
    </xf>
    <xf numFmtId="3" fontId="84" fillId="2" borderId="1" xfId="30" applyNumberFormat="1" applyFont="1" applyFill="1" applyBorder="1" applyAlignment="1">
      <alignment horizontal="center"/>
    </xf>
    <xf numFmtId="3" fontId="84" fillId="2" borderId="4" xfId="30" applyNumberFormat="1" applyFont="1" applyFill="1" applyBorder="1" applyAlignment="1">
      <alignment horizontal="center"/>
    </xf>
    <xf numFmtId="1" fontId="88" fillId="25" borderId="1" xfId="30" applyNumberFormat="1" applyFont="1" applyFill="1" applyBorder="1" applyAlignment="1">
      <alignment horizontal="center"/>
    </xf>
    <xf numFmtId="1" fontId="88" fillId="25" borderId="4" xfId="30" applyNumberFormat="1" applyFont="1" applyFill="1" applyBorder="1" applyAlignment="1">
      <alignment horizontal="center"/>
    </xf>
    <xf numFmtId="1" fontId="84" fillId="2" borderId="7" xfId="32" applyNumberFormat="1" applyFont="1" applyFill="1" applyBorder="1" applyAlignment="1">
      <alignment horizontal="center"/>
    </xf>
    <xf numFmtId="1" fontId="84" fillId="2" borderId="1" xfId="32" applyNumberFormat="1" applyFont="1" applyFill="1" applyBorder="1" applyAlignment="1">
      <alignment horizontal="center"/>
    </xf>
    <xf numFmtId="0" fontId="84" fillId="2" borderId="1" xfId="32" applyFont="1" applyFill="1" applyBorder="1" applyAlignment="1">
      <alignment horizontal="center"/>
    </xf>
    <xf numFmtId="3" fontId="84" fillId="2" borderId="1" xfId="32" applyNumberFormat="1" applyFont="1" applyFill="1" applyBorder="1" applyAlignment="1">
      <alignment horizontal="center"/>
    </xf>
    <xf numFmtId="3" fontId="84" fillId="2" borderId="4" xfId="32" applyNumberFormat="1" applyFont="1" applyFill="1" applyBorder="1" applyAlignment="1">
      <alignment horizontal="center"/>
    </xf>
    <xf numFmtId="0" fontId="84" fillId="2" borderId="4" xfId="32" applyFont="1" applyFill="1" applyBorder="1" applyAlignment="1">
      <alignment horizontal="center"/>
    </xf>
    <xf numFmtId="1" fontId="84" fillId="3" borderId="7" xfId="32" applyNumberFormat="1" applyFont="1" applyFill="1" applyBorder="1" applyAlignment="1">
      <alignment horizontal="center"/>
    </xf>
    <xf numFmtId="1" fontId="84" fillId="3" borderId="1" xfId="32" applyNumberFormat="1" applyFont="1" applyFill="1" applyBorder="1" applyAlignment="1">
      <alignment horizontal="center"/>
    </xf>
    <xf numFmtId="0" fontId="84" fillId="3" borderId="1" xfId="32" applyFont="1" applyFill="1" applyBorder="1" applyAlignment="1">
      <alignment horizontal="center"/>
    </xf>
    <xf numFmtId="3" fontId="84" fillId="3" borderId="4" xfId="32" applyNumberFormat="1" applyFont="1" applyFill="1" applyBorder="1" applyAlignment="1">
      <alignment horizontal="center"/>
    </xf>
    <xf numFmtId="0" fontId="84" fillId="3" borderId="4" xfId="32" applyFont="1" applyFill="1" applyBorder="1" applyAlignment="1">
      <alignment horizontal="center" vertical="center"/>
    </xf>
    <xf numFmtId="0" fontId="84" fillId="2" borderId="7" xfId="32" applyFont="1" applyFill="1" applyBorder="1" applyAlignment="1">
      <alignment horizontal="center"/>
    </xf>
    <xf numFmtId="0" fontId="84" fillId="2" borderId="4" xfId="32" applyFont="1" applyFill="1" applyBorder="1" applyAlignment="1">
      <alignment horizontal="center" vertical="center"/>
    </xf>
    <xf numFmtId="1" fontId="84" fillId="3" borderId="4" xfId="32" applyNumberFormat="1" applyFont="1" applyFill="1" applyBorder="1" applyAlignment="1">
      <alignment horizontal="center" vertical="center"/>
    </xf>
    <xf numFmtId="0" fontId="84" fillId="3" borderId="7" xfId="32" applyFont="1" applyFill="1" applyBorder="1" applyAlignment="1">
      <alignment horizontal="center"/>
    </xf>
    <xf numFmtId="3" fontId="84" fillId="2" borderId="4" xfId="32" applyNumberFormat="1" applyFont="1" applyFill="1" applyBorder="1" applyAlignment="1">
      <alignment horizontal="center" vertical="center"/>
    </xf>
    <xf numFmtId="3" fontId="84" fillId="3" borderId="1" xfId="32" applyNumberFormat="1" applyFont="1" applyFill="1" applyBorder="1" applyAlignment="1">
      <alignment horizontal="center"/>
    </xf>
    <xf numFmtId="3" fontId="84" fillId="3" borderId="4" xfId="32" applyNumberFormat="1" applyFont="1" applyFill="1" applyBorder="1" applyAlignment="1">
      <alignment horizontal="center" vertical="center"/>
    </xf>
    <xf numFmtId="0" fontId="84" fillId="2" borderId="56" xfId="32" applyFont="1" applyFill="1" applyBorder="1" applyAlignment="1">
      <alignment horizontal="center"/>
    </xf>
    <xf numFmtId="0" fontId="84" fillId="3" borderId="4" xfId="32" applyFont="1" applyFill="1" applyBorder="1" applyAlignment="1">
      <alignment horizontal="center"/>
    </xf>
    <xf numFmtId="1" fontId="89" fillId="2" borderId="56" xfId="32" applyNumberFormat="1" applyFont="1" applyFill="1" applyBorder="1" applyAlignment="1">
      <alignment horizontal="center"/>
    </xf>
    <xf numFmtId="0" fontId="89" fillId="2" borderId="1" xfId="32" applyFont="1" applyFill="1" applyBorder="1" applyAlignment="1">
      <alignment horizontal="center"/>
    </xf>
    <xf numFmtId="1" fontId="84" fillId="2" borderId="4" xfId="32" applyNumberFormat="1" applyFont="1" applyFill="1" applyBorder="1" applyAlignment="1">
      <alignment horizontal="center" vertical="center"/>
    </xf>
    <xf numFmtId="1" fontId="84" fillId="2" borderId="4" xfId="32" applyNumberFormat="1" applyFont="1" applyFill="1" applyBorder="1" applyAlignment="1">
      <alignment horizontal="center"/>
    </xf>
    <xf numFmtId="1" fontId="84" fillId="3" borderId="4" xfId="32" applyNumberFormat="1" applyFont="1" applyFill="1" applyBorder="1" applyAlignment="1">
      <alignment horizontal="center"/>
    </xf>
    <xf numFmtId="1" fontId="85" fillId="25" borderId="1" xfId="32" applyNumberFormat="1" applyFont="1" applyFill="1" applyBorder="1" applyAlignment="1">
      <alignment horizontal="center"/>
    </xf>
    <xf numFmtId="0" fontId="84" fillId="2" borderId="7" xfId="32" applyFont="1" applyFill="1" applyBorder="1" applyAlignment="1">
      <alignment horizontal="center" vertical="center"/>
    </xf>
    <xf numFmtId="0" fontId="84" fillId="2" borderId="1" xfId="32" applyFont="1" applyFill="1" applyBorder="1" applyAlignment="1">
      <alignment horizontal="center" vertical="center"/>
    </xf>
    <xf numFmtId="3" fontId="84" fillId="2" borderId="1" xfId="32" applyNumberFormat="1" applyFont="1" applyFill="1" applyBorder="1" applyAlignment="1">
      <alignment horizontal="center" vertical="center"/>
    </xf>
    <xf numFmtId="1" fontId="84" fillId="3" borderId="7" xfId="32" applyNumberFormat="1" applyFont="1" applyFill="1" applyBorder="1" applyAlignment="1">
      <alignment horizontal="center" vertical="center"/>
    </xf>
    <xf numFmtId="1" fontId="84" fillId="3" borderId="1" xfId="32" applyNumberFormat="1" applyFont="1" applyFill="1" applyBorder="1" applyAlignment="1">
      <alignment horizontal="center" vertical="center"/>
    </xf>
    <xf numFmtId="0" fontId="84" fillId="3" borderId="1" xfId="32" applyFont="1" applyFill="1" applyBorder="1" applyAlignment="1">
      <alignment horizontal="center" vertical="center"/>
    </xf>
    <xf numFmtId="1" fontId="84" fillId="2" borderId="8" xfId="32" applyNumberFormat="1" applyFont="1" applyFill="1" applyBorder="1" applyAlignment="1">
      <alignment horizontal="center" vertical="center"/>
    </xf>
    <xf numFmtId="1" fontId="84" fillId="2" borderId="9" xfId="32" applyNumberFormat="1" applyFont="1" applyFill="1" applyBorder="1" applyAlignment="1">
      <alignment horizontal="center" vertical="center"/>
    </xf>
    <xf numFmtId="0" fontId="84" fillId="2" borderId="9" xfId="32" applyFont="1" applyFill="1" applyBorder="1" applyAlignment="1">
      <alignment horizontal="center" vertical="center"/>
    </xf>
    <xf numFmtId="1" fontId="89" fillId="2" borderId="57" xfId="32" applyNumberFormat="1" applyFont="1" applyFill="1" applyBorder="1" applyAlignment="1">
      <alignment horizontal="center"/>
    </xf>
    <xf numFmtId="0" fontId="84" fillId="2" borderId="3" xfId="33" applyFont="1" applyFill="1" applyBorder="1" applyAlignment="1">
      <alignment horizontal="center" vertical="center"/>
    </xf>
    <xf numFmtId="3" fontId="84" fillId="0" borderId="5" xfId="33" applyNumberFormat="1" applyFont="1" applyBorder="1" applyAlignment="1">
      <alignment horizontal="center" vertical="center"/>
    </xf>
    <xf numFmtId="3" fontId="84" fillId="2" borderId="5" xfId="33" applyNumberFormat="1" applyFont="1" applyFill="1" applyBorder="1" applyAlignment="1">
      <alignment horizontal="center" vertical="center"/>
    </xf>
    <xf numFmtId="3" fontId="84" fillId="0" borderId="6" xfId="33" applyNumberFormat="1" applyFont="1" applyBorder="1" applyAlignment="1">
      <alignment horizontal="center" vertical="center"/>
    </xf>
    <xf numFmtId="1" fontId="84" fillId="28" borderId="7" xfId="33" applyNumberFormat="1" applyFont="1" applyFill="1" applyBorder="1" applyAlignment="1">
      <alignment horizontal="center" vertical="center"/>
    </xf>
    <xf numFmtId="1" fontId="89" fillId="28" borderId="1" xfId="33" applyNumberFormat="1" applyFont="1" applyFill="1" applyBorder="1" applyAlignment="1">
      <alignment horizontal="center" vertical="center"/>
    </xf>
    <xf numFmtId="1" fontId="84" fillId="28" borderId="1" xfId="33" applyNumberFormat="1" applyFont="1" applyFill="1" applyBorder="1" applyAlignment="1">
      <alignment horizontal="center" vertical="center"/>
    </xf>
    <xf numFmtId="3" fontId="84" fillId="28" borderId="1" xfId="33" applyNumberFormat="1" applyFont="1" applyFill="1" applyBorder="1" applyAlignment="1">
      <alignment horizontal="center" vertical="center"/>
    </xf>
    <xf numFmtId="3" fontId="84" fillId="28" borderId="4" xfId="33" applyNumberFormat="1" applyFont="1" applyFill="1" applyBorder="1" applyAlignment="1">
      <alignment horizontal="center" vertical="center"/>
    </xf>
    <xf numFmtId="0" fontId="84" fillId="0" borderId="7" xfId="33" applyFont="1" applyBorder="1" applyAlignment="1">
      <alignment horizontal="center" vertical="center"/>
    </xf>
    <xf numFmtId="3" fontId="84" fillId="0" borderId="1" xfId="33" applyNumberFormat="1" applyFont="1" applyBorder="1" applyAlignment="1">
      <alignment horizontal="center" vertical="center"/>
    </xf>
    <xf numFmtId="3" fontId="84" fillId="2" borderId="1" xfId="33" applyNumberFormat="1" applyFont="1" applyFill="1" applyBorder="1" applyAlignment="1">
      <alignment horizontal="center" vertical="center"/>
    </xf>
    <xf numFmtId="3" fontId="84" fillId="4" borderId="1" xfId="33" applyNumberFormat="1" applyFont="1" applyFill="1" applyBorder="1" applyAlignment="1">
      <alignment horizontal="center" vertical="center"/>
    </xf>
    <xf numFmtId="3" fontId="84" fillId="0" borderId="4" xfId="33" applyNumberFormat="1" applyFont="1" applyBorder="1" applyAlignment="1">
      <alignment horizontal="center" vertical="center"/>
    </xf>
    <xf numFmtId="3" fontId="84" fillId="0" borderId="7" xfId="33" applyNumberFormat="1" applyFont="1" applyBorder="1" applyAlignment="1">
      <alignment horizontal="center" vertical="center"/>
    </xf>
    <xf numFmtId="0" fontId="84" fillId="0" borderId="1" xfId="33" applyFont="1" applyBorder="1" applyAlignment="1">
      <alignment horizontal="center" vertical="center"/>
    </xf>
    <xf numFmtId="0" fontId="84" fillId="28" borderId="7" xfId="33" applyFont="1" applyFill="1" applyBorder="1" applyAlignment="1">
      <alignment horizontal="center" vertical="center"/>
    </xf>
    <xf numFmtId="3" fontId="84" fillId="28" borderId="7" xfId="33" applyNumberFormat="1" applyFont="1" applyFill="1" applyBorder="1" applyAlignment="1">
      <alignment horizontal="center" vertical="center"/>
    </xf>
    <xf numFmtId="0" fontId="84" fillId="28" borderId="1" xfId="33" applyFont="1" applyFill="1" applyBorder="1" applyAlignment="1">
      <alignment horizontal="center" vertical="center"/>
    </xf>
    <xf numFmtId="1" fontId="84" fillId="0" borderId="7" xfId="33" applyNumberFormat="1" applyFont="1" applyBorder="1" applyAlignment="1">
      <alignment horizontal="center" vertical="center"/>
    </xf>
    <xf numFmtId="1" fontId="84" fillId="0" borderId="1" xfId="33" applyNumberFormat="1" applyFont="1" applyBorder="1" applyAlignment="1">
      <alignment horizontal="center" vertical="center"/>
    </xf>
    <xf numFmtId="0" fontId="84" fillId="2" borderId="1" xfId="33" applyFont="1" applyFill="1" applyBorder="1" applyAlignment="1">
      <alignment horizontal="center" vertical="center"/>
    </xf>
    <xf numFmtId="0" fontId="84" fillId="4" borderId="1" xfId="33" applyFont="1" applyFill="1" applyBorder="1" applyAlignment="1">
      <alignment horizontal="center" vertical="center"/>
    </xf>
    <xf numFmtId="0" fontId="84" fillId="0" borderId="4" xfId="33" applyFont="1" applyBorder="1" applyAlignment="1">
      <alignment horizontal="center" vertical="center"/>
    </xf>
    <xf numFmtId="0" fontId="84" fillId="0" borderId="43" xfId="33" applyFont="1" applyBorder="1" applyAlignment="1">
      <alignment horizontal="center" vertical="center"/>
    </xf>
    <xf numFmtId="0" fontId="84" fillId="28" borderId="4" xfId="33" applyFont="1" applyFill="1" applyBorder="1" applyAlignment="1">
      <alignment horizontal="center" vertical="center"/>
    </xf>
    <xf numFmtId="3" fontId="85" fillId="25" borderId="1" xfId="33" applyNumberFormat="1" applyFont="1" applyFill="1" applyBorder="1" applyAlignment="1">
      <alignment horizontal="center" vertical="center"/>
    </xf>
    <xf numFmtId="1" fontId="85" fillId="25" borderId="1" xfId="33" applyNumberFormat="1" applyFont="1" applyFill="1" applyBorder="1" applyAlignment="1">
      <alignment horizontal="center" vertical="center"/>
    </xf>
    <xf numFmtId="1" fontId="84" fillId="4" borderId="1" xfId="33" applyNumberFormat="1" applyFont="1" applyFill="1" applyBorder="1" applyAlignment="1">
      <alignment horizontal="center" vertical="center"/>
    </xf>
    <xf numFmtId="0" fontId="89" fillId="2" borderId="1" xfId="33" applyFont="1" applyFill="1" applyBorder="1" applyAlignment="1">
      <alignment horizontal="center" vertical="center"/>
    </xf>
    <xf numFmtId="3" fontId="89" fillId="3" borderId="4" xfId="33" applyNumberFormat="1" applyFont="1" applyFill="1" applyBorder="1" applyAlignment="1">
      <alignment horizontal="center" vertical="center"/>
    </xf>
    <xf numFmtId="1" fontId="84" fillId="28" borderId="58" xfId="33" applyNumberFormat="1" applyFont="1" applyFill="1" applyBorder="1" applyAlignment="1">
      <alignment horizontal="center" vertical="center"/>
    </xf>
    <xf numFmtId="1" fontId="84" fillId="0" borderId="8" xfId="33" applyNumberFormat="1" applyFont="1" applyBorder="1" applyAlignment="1">
      <alignment horizontal="center" vertical="center"/>
    </xf>
    <xf numFmtId="1" fontId="84" fillId="0" borderId="59" xfId="33" applyNumberFormat="1" applyFont="1" applyBorder="1" applyAlignment="1">
      <alignment horizontal="center" vertical="center"/>
    </xf>
    <xf numFmtId="1" fontId="84" fillId="2" borderId="9" xfId="33" applyNumberFormat="1" applyFont="1" applyFill="1" applyBorder="1" applyAlignment="1">
      <alignment horizontal="center" vertical="center"/>
    </xf>
    <xf numFmtId="1" fontId="84" fillId="4" borderId="9" xfId="33" applyNumberFormat="1" applyFont="1" applyFill="1" applyBorder="1" applyAlignment="1">
      <alignment horizontal="center" vertical="center"/>
    </xf>
    <xf numFmtId="1" fontId="84" fillId="0" borderId="57" xfId="33" applyNumberFormat="1" applyFont="1" applyBorder="1" applyAlignment="1">
      <alignment horizontal="center" vertical="center"/>
    </xf>
    <xf numFmtId="3" fontId="84" fillId="23" borderId="1" xfId="34" applyNumberFormat="1" applyFont="1" applyFill="1" applyBorder="1" applyAlignment="1">
      <alignment horizontal="center" vertical="center"/>
    </xf>
    <xf numFmtId="3" fontId="84" fillId="24" borderId="1" xfId="34" applyNumberFormat="1" applyFont="1" applyFill="1" applyBorder="1" applyAlignment="1">
      <alignment horizontal="center" vertical="center"/>
    </xf>
    <xf numFmtId="3" fontId="84" fillId="23" borderId="10" xfId="34" applyNumberFormat="1" applyFont="1" applyFill="1" applyBorder="1" applyAlignment="1">
      <alignment horizontal="center" vertical="center"/>
    </xf>
    <xf numFmtId="3" fontId="84" fillId="3" borderId="56" xfId="34" applyNumberFormat="1" applyFont="1" applyFill="1" applyBorder="1" applyAlignment="1">
      <alignment horizontal="center" vertical="center"/>
    </xf>
    <xf numFmtId="3" fontId="84" fillId="2" borderId="56" xfId="34" applyNumberFormat="1" applyFont="1" applyFill="1" applyBorder="1" applyAlignment="1">
      <alignment horizontal="center" vertical="center"/>
    </xf>
    <xf numFmtId="3" fontId="84" fillId="3" borderId="58" xfId="34" applyNumberFormat="1" applyFont="1" applyFill="1" applyBorder="1" applyAlignment="1">
      <alignment horizontal="center" vertical="center"/>
    </xf>
    <xf numFmtId="3" fontId="84" fillId="4" borderId="72" xfId="34" applyNumberFormat="1" applyFont="1" applyFill="1" applyBorder="1" applyAlignment="1">
      <alignment horizontal="center" vertical="center"/>
    </xf>
    <xf numFmtId="3" fontId="4" fillId="2" borderId="36" xfId="37" applyNumberFormat="1" applyFont="1" applyFill="1" applyBorder="1" applyAlignment="1">
      <alignment horizontal="center" vertical="center"/>
    </xf>
    <xf numFmtId="3" fontId="4" fillId="2" borderId="5" xfId="37" applyNumberFormat="1" applyFont="1" applyFill="1" applyBorder="1" applyAlignment="1">
      <alignment horizontal="center" vertical="center"/>
    </xf>
    <xf numFmtId="3" fontId="4" fillId="2" borderId="6" xfId="37" applyNumberFormat="1" applyFont="1" applyFill="1" applyBorder="1" applyAlignment="1">
      <alignment horizontal="center" vertical="center"/>
    </xf>
    <xf numFmtId="3" fontId="4" fillId="28" borderId="7" xfId="37" applyNumberFormat="1" applyFont="1" applyFill="1" applyBorder="1" applyAlignment="1">
      <alignment horizontal="center" vertical="center"/>
    </xf>
    <xf numFmtId="3" fontId="4" fillId="28" borderId="1" xfId="37" applyNumberFormat="1" applyFont="1" applyFill="1" applyBorder="1" applyAlignment="1">
      <alignment horizontal="center" vertical="center"/>
    </xf>
    <xf numFmtId="3" fontId="4" fillId="28" borderId="4" xfId="37" applyNumberFormat="1" applyFont="1" applyFill="1" applyBorder="1" applyAlignment="1">
      <alignment horizontal="center" vertical="center"/>
    </xf>
    <xf numFmtId="3" fontId="4" fillId="2" borderId="7" xfId="37" applyNumberFormat="1" applyFont="1" applyFill="1" applyBorder="1" applyAlignment="1">
      <alignment horizontal="center" vertical="center"/>
    </xf>
    <xf numFmtId="3" fontId="4" fillId="2" borderId="1" xfId="37" applyNumberFormat="1" applyFont="1" applyFill="1" applyBorder="1" applyAlignment="1">
      <alignment horizontal="center" vertical="center"/>
    </xf>
    <xf numFmtId="3" fontId="39" fillId="25" borderId="1" xfId="37" applyNumberFormat="1" applyFont="1" applyFill="1" applyBorder="1" applyAlignment="1">
      <alignment horizontal="center" vertical="center"/>
    </xf>
    <xf numFmtId="3" fontId="4" fillId="2" borderId="4" xfId="37" applyNumberFormat="1" applyFont="1" applyFill="1" applyBorder="1" applyAlignment="1">
      <alignment horizontal="center" vertical="center"/>
    </xf>
    <xf numFmtId="3" fontId="4" fillId="28" borderId="30" xfId="37" applyNumberFormat="1" applyFont="1" applyFill="1" applyBorder="1" applyAlignment="1">
      <alignment horizontal="center" vertical="center"/>
    </xf>
    <xf numFmtId="3" fontId="4" fillId="28" borderId="11" xfId="37" applyNumberFormat="1" applyFont="1" applyFill="1" applyBorder="1" applyAlignment="1">
      <alignment horizontal="center" vertical="center"/>
    </xf>
    <xf numFmtId="3" fontId="4" fillId="28" borderId="28" xfId="37" applyNumberFormat="1" applyFont="1" applyFill="1" applyBorder="1" applyAlignment="1">
      <alignment horizontal="center" vertical="center"/>
    </xf>
    <xf numFmtId="3" fontId="4" fillId="28" borderId="48" xfId="37" applyNumberFormat="1" applyFont="1" applyFill="1" applyBorder="1" applyAlignment="1">
      <alignment horizontal="center" vertical="center"/>
    </xf>
    <xf numFmtId="3" fontId="4" fillId="2" borderId="60" xfId="37" applyNumberFormat="1" applyFont="1" applyFill="1" applyBorder="1" applyAlignment="1">
      <alignment horizontal="center" vertical="center"/>
    </xf>
    <xf numFmtId="3" fontId="4" fillId="28" borderId="60" xfId="37" applyNumberFormat="1" applyFont="1" applyFill="1" applyBorder="1" applyAlignment="1">
      <alignment horizontal="center" vertical="center"/>
    </xf>
    <xf numFmtId="1" fontId="4" fillId="2" borderId="60" xfId="37" applyNumberFormat="1" applyFont="1" applyFill="1" applyBorder="1" applyAlignment="1">
      <alignment horizontal="center" vertical="center"/>
    </xf>
    <xf numFmtId="1" fontId="4" fillId="2" borderId="1" xfId="37" applyNumberFormat="1" applyFont="1" applyFill="1" applyBorder="1" applyAlignment="1">
      <alignment horizontal="center" vertical="center"/>
    </xf>
    <xf numFmtId="3" fontId="4" fillId="28" borderId="8" xfId="37" applyNumberFormat="1" applyFont="1" applyFill="1" applyBorder="1" applyAlignment="1">
      <alignment horizontal="center" vertical="center"/>
    </xf>
    <xf numFmtId="3" fontId="4" fillId="28" borderId="9" xfId="37" applyNumberFormat="1" applyFont="1" applyFill="1" applyBorder="1" applyAlignment="1">
      <alignment horizontal="center" vertical="center"/>
    </xf>
    <xf numFmtId="3" fontId="4" fillId="28" borderId="10" xfId="37" applyNumberFormat="1" applyFont="1" applyFill="1" applyBorder="1" applyAlignment="1">
      <alignment horizontal="center" vertical="center"/>
    </xf>
    <xf numFmtId="0" fontId="73" fillId="0" borderId="55" xfId="10" applyFont="1" applyBorder="1" applyAlignment="1">
      <alignment horizontal="left" vertical="center"/>
    </xf>
    <xf numFmtId="3" fontId="84" fillId="0" borderId="55" xfId="10" applyNumberFormat="1" applyFont="1" applyBorder="1" applyAlignment="1">
      <alignment horizontal="center" vertical="center"/>
    </xf>
    <xf numFmtId="0" fontId="14" fillId="0" borderId="55" xfId="10" applyFont="1" applyBorder="1" applyAlignment="1">
      <alignment horizontal="left" vertical="center"/>
    </xf>
    <xf numFmtId="3" fontId="4" fillId="0" borderId="76" xfId="10" applyNumberFormat="1" applyFont="1" applyBorder="1" applyAlignment="1">
      <alignment horizontal="center" vertical="center"/>
    </xf>
    <xf numFmtId="0" fontId="10" fillId="5" borderId="22" xfId="15" applyFont="1" applyFill="1" applyBorder="1" applyAlignment="1">
      <alignment horizontal="left" vertical="center" indent="1"/>
    </xf>
    <xf numFmtId="164" fontId="9" fillId="5" borderId="22" xfId="31" applyNumberFormat="1" applyFont="1" applyFill="1" applyBorder="1" applyAlignment="1">
      <alignment horizontal="center" vertical="center"/>
    </xf>
    <xf numFmtId="0" fontId="58" fillId="5" borderId="22" xfId="15" applyFont="1" applyFill="1" applyBorder="1" applyAlignment="1">
      <alignment horizontal="left" vertical="center" indent="1"/>
    </xf>
    <xf numFmtId="164" fontId="59" fillId="5" borderId="22" xfId="31" applyNumberFormat="1" applyFont="1" applyFill="1" applyBorder="1" applyAlignment="1">
      <alignment horizontal="center" vertical="center"/>
    </xf>
    <xf numFmtId="1" fontId="95" fillId="3" borderId="71" xfId="42" applyNumberFormat="1" applyFont="1" applyFill="1" applyBorder="1" applyAlignment="1">
      <alignment horizontal="right"/>
    </xf>
    <xf numFmtId="1" fontId="96" fillId="3" borderId="73" xfId="42" applyNumberFormat="1" applyFont="1" applyFill="1" applyBorder="1" applyAlignment="1">
      <alignment horizontal="right"/>
    </xf>
    <xf numFmtId="1" fontId="97" fillId="3" borderId="73" xfId="42" applyNumberFormat="1" applyFont="1" applyFill="1" applyBorder="1" applyAlignment="1">
      <alignment horizontal="right"/>
    </xf>
    <xf numFmtId="1" fontId="98" fillId="3" borderId="73" xfId="42" applyNumberFormat="1" applyFont="1" applyFill="1" applyBorder="1" applyAlignment="1">
      <alignment horizontal="right"/>
    </xf>
    <xf numFmtId="1" fontId="91" fillId="3" borderId="73" xfId="42" applyNumberFormat="1" applyFont="1" applyFill="1" applyBorder="1" applyAlignment="1">
      <alignment horizontal="right"/>
    </xf>
    <xf numFmtId="1" fontId="95" fillId="2" borderId="71" xfId="42" applyNumberFormat="1" applyFont="1" applyFill="1" applyBorder="1" applyAlignment="1">
      <alignment horizontal="right"/>
    </xf>
    <xf numFmtId="1" fontId="96" fillId="2" borderId="73" xfId="42" applyNumberFormat="1" applyFont="1" applyFill="1" applyBorder="1" applyAlignment="1">
      <alignment horizontal="right"/>
    </xf>
    <xf numFmtId="1" fontId="97" fillId="2" borderId="73" xfId="42" applyNumberFormat="1" applyFont="1" applyFill="1" applyBorder="1" applyAlignment="1">
      <alignment horizontal="right"/>
    </xf>
    <xf numFmtId="1" fontId="98" fillId="2" borderId="73" xfId="42" applyNumberFormat="1" applyFont="1" applyFill="1" applyBorder="1" applyAlignment="1">
      <alignment horizontal="right"/>
    </xf>
    <xf numFmtId="1" fontId="91" fillId="2" borderId="73" xfId="42" applyNumberFormat="1" applyFont="1" applyFill="1" applyBorder="1" applyAlignment="1">
      <alignment horizontal="right"/>
    </xf>
    <xf numFmtId="0" fontId="84" fillId="0" borderId="1" xfId="27" applyFont="1" applyBorder="1" applyAlignment="1">
      <alignment horizontal="center"/>
    </xf>
    <xf numFmtId="0" fontId="84" fillId="0" borderId="4" xfId="27" applyFont="1" applyBorder="1" applyAlignment="1">
      <alignment horizontal="center"/>
    </xf>
    <xf numFmtId="0" fontId="84" fillId="3" borderId="1" xfId="27" applyFont="1" applyFill="1" applyBorder="1" applyAlignment="1">
      <alignment horizontal="center"/>
    </xf>
    <xf numFmtId="0" fontId="84" fillId="2" borderId="9" xfId="27" applyFont="1" applyFill="1" applyBorder="1" applyAlignment="1">
      <alignment horizontal="center"/>
    </xf>
    <xf numFmtId="1" fontId="84" fillId="2" borderId="9" xfId="27" applyNumberFormat="1" applyFont="1" applyFill="1" applyBorder="1" applyAlignment="1">
      <alignment horizontal="center"/>
    </xf>
    <xf numFmtId="0" fontId="84" fillId="2" borderId="10" xfId="27" applyFont="1" applyFill="1" applyBorder="1" applyAlignment="1">
      <alignment horizontal="center"/>
    </xf>
    <xf numFmtId="0" fontId="84" fillId="3" borderId="4" xfId="27" applyFont="1" applyFill="1" applyBorder="1" applyAlignment="1">
      <alignment horizontal="center"/>
    </xf>
    <xf numFmtId="0" fontId="84" fillId="2" borderId="1" xfId="27" applyFont="1" applyFill="1" applyBorder="1" applyAlignment="1">
      <alignment horizontal="center"/>
    </xf>
    <xf numFmtId="0" fontId="89" fillId="2" borderId="1" xfId="27" applyFont="1" applyFill="1" applyBorder="1" applyAlignment="1">
      <alignment horizontal="center"/>
    </xf>
    <xf numFmtId="0" fontId="84" fillId="0" borderId="1" xfId="34" applyFont="1" applyBorder="1" applyAlignment="1">
      <alignment horizontal="center" vertical="center"/>
    </xf>
    <xf numFmtId="0" fontId="84" fillId="2" borderId="1" xfId="34" applyFont="1" applyFill="1" applyBorder="1" applyAlignment="1">
      <alignment horizontal="center" vertical="center"/>
    </xf>
    <xf numFmtId="0" fontId="84" fillId="3" borderId="1" xfId="34" applyFont="1" applyFill="1" applyBorder="1" applyAlignment="1">
      <alignment horizontal="center" vertical="center"/>
    </xf>
    <xf numFmtId="0" fontId="84" fillId="3" borderId="4" xfId="34" applyFont="1" applyFill="1" applyBorder="1" applyAlignment="1">
      <alignment horizontal="center" vertical="center"/>
    </xf>
    <xf numFmtId="0" fontId="89" fillId="2" borderId="1" xfId="34" applyFont="1" applyFill="1" applyBorder="1" applyAlignment="1">
      <alignment horizontal="center" vertical="center"/>
    </xf>
    <xf numFmtId="0" fontId="87" fillId="0" borderId="1" xfId="34" applyFont="1" applyBorder="1" applyAlignment="1">
      <alignment horizontal="center" vertical="center"/>
    </xf>
    <xf numFmtId="0" fontId="84" fillId="0" borderId="4" xfId="34" applyFont="1" applyBorder="1" applyAlignment="1">
      <alignment horizontal="center" vertical="center"/>
    </xf>
    <xf numFmtId="0" fontId="84" fillId="3" borderId="9" xfId="34" applyFont="1" applyFill="1" applyBorder="1" applyAlignment="1">
      <alignment horizontal="center" vertical="center"/>
    </xf>
    <xf numFmtId="0" fontId="89" fillId="3" borderId="9" xfId="34" applyFont="1" applyFill="1" applyBorder="1" applyAlignment="1">
      <alignment horizontal="center" vertical="center"/>
    </xf>
    <xf numFmtId="0" fontId="84" fillId="3" borderId="10" xfId="34" applyFont="1" applyFill="1" applyBorder="1" applyAlignment="1">
      <alignment horizontal="center" vertical="center"/>
    </xf>
    <xf numFmtId="0" fontId="84" fillId="4" borderId="1" xfId="34" applyFont="1" applyFill="1" applyBorder="1" applyAlignment="1">
      <alignment horizontal="center" vertical="center"/>
    </xf>
    <xf numFmtId="0" fontId="84" fillId="4" borderId="4" xfId="34" applyFont="1" applyFill="1" applyBorder="1"/>
    <xf numFmtId="0" fontId="84" fillId="3" borderId="43" xfId="34" applyFont="1" applyFill="1" applyBorder="1" applyAlignment="1">
      <alignment horizontal="center" vertical="center"/>
    </xf>
    <xf numFmtId="0" fontId="89" fillId="3" borderId="1" xfId="34" applyFont="1" applyFill="1" applyBorder="1" applyAlignment="1">
      <alignment horizontal="center" vertical="center"/>
    </xf>
    <xf numFmtId="0" fontId="84" fillId="3" borderId="4" xfId="34" applyFont="1" applyFill="1" applyBorder="1"/>
    <xf numFmtId="0" fontId="85" fillId="2" borderId="1" xfId="34" applyFont="1" applyFill="1" applyBorder="1" applyAlignment="1">
      <alignment horizontal="center" vertical="center"/>
    </xf>
    <xf numFmtId="0" fontId="84" fillId="3" borderId="1" xfId="34" applyFont="1" applyFill="1" applyBorder="1" applyAlignment="1">
      <alignment horizontal="center"/>
    </xf>
    <xf numFmtId="0" fontId="84" fillId="4" borderId="1" xfId="34" applyFont="1" applyFill="1" applyBorder="1" applyAlignment="1">
      <alignment horizontal="center"/>
    </xf>
    <xf numFmtId="0" fontId="84" fillId="23" borderId="1" xfId="34" applyFont="1" applyFill="1" applyBorder="1" applyAlignment="1">
      <alignment horizontal="center" vertical="center"/>
    </xf>
    <xf numFmtId="0" fontId="84" fillId="23" borderId="4" xfId="34" applyFont="1" applyFill="1" applyBorder="1" applyAlignment="1">
      <alignment horizontal="center" vertical="center"/>
    </xf>
    <xf numFmtId="0" fontId="84" fillId="24" borderId="1" xfId="34" applyFont="1" applyFill="1" applyBorder="1" applyAlignment="1">
      <alignment horizontal="center" vertical="center"/>
    </xf>
    <xf numFmtId="0" fontId="84" fillId="24" borderId="4" xfId="34" applyFont="1" applyFill="1" applyBorder="1" applyAlignment="1">
      <alignment horizontal="center" vertical="center"/>
    </xf>
    <xf numFmtId="0" fontId="84" fillId="23" borderId="9" xfId="34" applyFont="1" applyFill="1" applyBorder="1" applyAlignment="1">
      <alignment horizontal="center" vertical="center"/>
    </xf>
    <xf numFmtId="0" fontId="84" fillId="23" borderId="56" xfId="34" applyFont="1" applyFill="1" applyBorder="1" applyAlignment="1">
      <alignment horizontal="center" vertical="center"/>
    </xf>
    <xf numFmtId="0" fontId="84" fillId="23" borderId="58" xfId="34" applyFont="1" applyFill="1" applyBorder="1" applyAlignment="1">
      <alignment horizontal="center" vertical="center"/>
    </xf>
    <xf numFmtId="0" fontId="84" fillId="24" borderId="56" xfId="34" applyFont="1" applyFill="1" applyBorder="1" applyAlignment="1">
      <alignment horizontal="center" vertical="center"/>
    </xf>
    <xf numFmtId="0" fontId="84" fillId="24" borderId="58" xfId="34" applyFont="1" applyFill="1" applyBorder="1" applyAlignment="1">
      <alignment horizontal="center" vertical="center"/>
    </xf>
    <xf numFmtId="0" fontId="84" fillId="4" borderId="72" xfId="34" applyFont="1" applyFill="1" applyBorder="1" applyAlignment="1">
      <alignment horizontal="center" vertical="center"/>
    </xf>
    <xf numFmtId="0" fontId="84" fillId="4" borderId="73" xfId="34" applyFont="1" applyFill="1" applyBorder="1" applyAlignment="1">
      <alignment horizontal="center" vertical="center"/>
    </xf>
    <xf numFmtId="0" fontId="91" fillId="2" borderId="5" xfId="29" applyFont="1" applyFill="1" applyBorder="1" applyAlignment="1">
      <alignment horizontal="center"/>
    </xf>
    <xf numFmtId="0" fontId="91" fillId="2" borderId="6" xfId="29" applyFont="1" applyFill="1" applyBorder="1" applyAlignment="1">
      <alignment horizontal="center"/>
    </xf>
    <xf numFmtId="0" fontId="90" fillId="3" borderId="1" xfId="29" applyFont="1" applyFill="1" applyBorder="1" applyAlignment="1">
      <alignment horizontal="center"/>
    </xf>
    <xf numFmtId="0" fontId="90" fillId="3" borderId="4" xfId="29" applyFont="1" applyFill="1" applyBorder="1" applyAlignment="1">
      <alignment horizontal="center"/>
    </xf>
    <xf numFmtId="0" fontId="91" fillId="3" borderId="1" xfId="29" applyFont="1" applyFill="1" applyBorder="1" applyAlignment="1">
      <alignment horizontal="center"/>
    </xf>
    <xf numFmtId="0" fontId="91" fillId="3" borderId="4" xfId="29" applyFont="1" applyFill="1" applyBorder="1" applyAlignment="1">
      <alignment horizontal="center"/>
    </xf>
    <xf numFmtId="0" fontId="90" fillId="2" borderId="1" xfId="29" applyFont="1" applyFill="1" applyBorder="1" applyAlignment="1">
      <alignment horizontal="center"/>
    </xf>
    <xf numFmtId="0" fontId="90" fillId="2" borderId="4" xfId="29" applyFont="1" applyFill="1" applyBorder="1" applyAlignment="1">
      <alignment horizontal="center"/>
    </xf>
    <xf numFmtId="0" fontId="91" fillId="2" borderId="1" xfId="29" applyFont="1" applyFill="1" applyBorder="1" applyAlignment="1">
      <alignment horizontal="center"/>
    </xf>
    <xf numFmtId="0" fontId="91" fillId="2" borderId="11" xfId="29" applyFont="1" applyFill="1" applyBorder="1" applyAlignment="1">
      <alignment horizontal="center"/>
    </xf>
    <xf numFmtId="0" fontId="91" fillId="2" borderId="28" xfId="29" applyFont="1" applyFill="1" applyBorder="1" applyAlignment="1">
      <alignment horizontal="center"/>
    </xf>
    <xf numFmtId="0" fontId="91" fillId="2" borderId="4" xfId="29" applyFont="1" applyFill="1" applyBorder="1" applyAlignment="1">
      <alignment horizontal="center"/>
    </xf>
    <xf numFmtId="0" fontId="90" fillId="3" borderId="0" xfId="29" applyFont="1" applyFill="1" applyAlignment="1">
      <alignment horizontal="center"/>
    </xf>
    <xf numFmtId="0" fontId="91" fillId="2" borderId="34" xfId="29" applyFont="1" applyFill="1" applyBorder="1" applyAlignment="1">
      <alignment horizontal="center"/>
    </xf>
    <xf numFmtId="0" fontId="92" fillId="3" borderId="1" xfId="29" applyFont="1" applyFill="1" applyBorder="1" applyAlignment="1">
      <alignment horizontal="center"/>
    </xf>
    <xf numFmtId="0" fontId="91" fillId="0" borderId="1" xfId="29" applyFont="1" applyBorder="1" applyAlignment="1">
      <alignment horizontal="center"/>
    </xf>
    <xf numFmtId="0" fontId="87" fillId="3" borderId="1" xfId="30" applyFont="1" applyFill="1" applyBorder="1" applyAlignment="1">
      <alignment horizontal="center"/>
    </xf>
    <xf numFmtId="0" fontId="86" fillId="3" borderId="1" xfId="30" applyFont="1" applyFill="1" applyBorder="1" applyAlignment="1">
      <alignment horizontal="center"/>
    </xf>
    <xf numFmtId="0" fontId="86" fillId="3" borderId="4" xfId="30" applyFont="1" applyFill="1" applyBorder="1" applyAlignment="1">
      <alignment horizontal="center"/>
    </xf>
    <xf numFmtId="0" fontId="87" fillId="2" borderId="1" xfId="30" applyFont="1" applyFill="1" applyBorder="1" applyAlignment="1">
      <alignment horizontal="center"/>
    </xf>
    <xf numFmtId="0" fontId="86" fillId="2" borderId="1" xfId="30" applyFont="1" applyFill="1" applyBorder="1" applyAlignment="1">
      <alignment horizontal="center"/>
    </xf>
    <xf numFmtId="0" fontId="87" fillId="2" borderId="4" xfId="30" applyFont="1" applyFill="1" applyBorder="1" applyAlignment="1">
      <alignment horizontal="center"/>
    </xf>
    <xf numFmtId="0" fontId="84" fillId="2" borderId="1" xfId="30" applyFont="1" applyFill="1" applyBorder="1" applyAlignment="1">
      <alignment horizontal="center"/>
    </xf>
    <xf numFmtId="3" fontId="14" fillId="8" borderId="1" xfId="15" applyNumberFormat="1" applyFont="1" applyFill="1" applyBorder="1" applyAlignment="1">
      <alignment horizontal="center"/>
    </xf>
    <xf numFmtId="0" fontId="14" fillId="24" borderId="49" xfId="35" applyFont="1" applyFill="1" applyBorder="1" applyAlignment="1">
      <alignment horizontal="left"/>
    </xf>
    <xf numFmtId="0" fontId="4" fillId="2" borderId="7" xfId="35" applyFont="1" applyFill="1" applyBorder="1" applyAlignment="1">
      <alignment horizontal="center" vertical="center"/>
    </xf>
    <xf numFmtId="1" fontId="4" fillId="2" borderId="1" xfId="35" applyNumberFormat="1" applyFont="1" applyFill="1" applyBorder="1" applyAlignment="1">
      <alignment horizontal="center" vertical="center"/>
    </xf>
    <xf numFmtId="1" fontId="4" fillId="2" borderId="4" xfId="35" applyNumberFormat="1" applyFont="1" applyFill="1" applyBorder="1" applyAlignment="1">
      <alignment horizontal="center" vertical="center"/>
    </xf>
    <xf numFmtId="0" fontId="14" fillId="31" borderId="46" xfId="35" applyFont="1" applyFill="1" applyBorder="1" applyAlignment="1">
      <alignment horizontal="left"/>
    </xf>
    <xf numFmtId="3" fontId="4" fillId="3" borderId="7" xfId="35" applyNumberFormat="1" applyFont="1" applyFill="1" applyBorder="1" applyAlignment="1">
      <alignment horizontal="center" vertical="center"/>
    </xf>
    <xf numFmtId="3" fontId="4" fillId="3" borderId="1" xfId="35" applyNumberFormat="1" applyFont="1" applyFill="1" applyBorder="1" applyAlignment="1">
      <alignment horizontal="center" vertical="center"/>
    </xf>
    <xf numFmtId="3" fontId="4" fillId="3" borderId="4" xfId="35" applyNumberFormat="1" applyFont="1" applyFill="1" applyBorder="1" applyAlignment="1">
      <alignment horizontal="center" vertical="center"/>
    </xf>
    <xf numFmtId="0" fontId="14" fillId="24" borderId="46" xfId="35" applyFont="1" applyFill="1" applyBorder="1" applyAlignment="1">
      <alignment horizontal="left"/>
    </xf>
    <xf numFmtId="1" fontId="4" fillId="2" borderId="7" xfId="35" applyNumberFormat="1" applyFont="1" applyFill="1" applyBorder="1" applyAlignment="1">
      <alignment horizontal="center" vertical="center"/>
    </xf>
    <xf numFmtId="3" fontId="4" fillId="2" borderId="1" xfId="35" applyNumberFormat="1" applyFont="1" applyFill="1" applyBorder="1" applyAlignment="1">
      <alignment horizontal="center" vertical="center"/>
    </xf>
    <xf numFmtId="3" fontId="4" fillId="2" borderId="4" xfId="35" applyNumberFormat="1" applyFont="1" applyFill="1" applyBorder="1" applyAlignment="1">
      <alignment horizontal="center" vertical="center"/>
    </xf>
    <xf numFmtId="1" fontId="4" fillId="3" borderId="7" xfId="35" applyNumberFormat="1" applyFont="1" applyFill="1" applyBorder="1" applyAlignment="1">
      <alignment horizontal="center" vertical="center"/>
    </xf>
    <xf numFmtId="1" fontId="4" fillId="3" borderId="1" xfId="35" applyNumberFormat="1" applyFont="1" applyFill="1" applyBorder="1" applyAlignment="1">
      <alignment horizontal="center" vertical="center"/>
    </xf>
    <xf numFmtId="3" fontId="64" fillId="25" borderId="1" xfId="35" applyNumberFormat="1" applyFont="1" applyFill="1" applyBorder="1" applyAlignment="1">
      <alignment horizontal="center" vertical="center"/>
    </xf>
    <xf numFmtId="3" fontId="4" fillId="2" borderId="7" xfId="35" applyNumberFormat="1" applyFont="1" applyFill="1" applyBorder="1" applyAlignment="1">
      <alignment horizontal="center" vertical="center"/>
    </xf>
    <xf numFmtId="0" fontId="49" fillId="2" borderId="1" xfId="35" applyFont="1" applyFill="1" applyBorder="1" applyAlignment="1">
      <alignment horizontal="center" vertical="center"/>
    </xf>
    <xf numFmtId="0" fontId="49" fillId="2" borderId="7" xfId="35" applyFont="1" applyFill="1" applyBorder="1" applyAlignment="1">
      <alignment horizontal="center" vertical="center"/>
    </xf>
    <xf numFmtId="0" fontId="14" fillId="0" borderId="0" xfId="35" applyFont="1" applyAlignment="1">
      <alignment horizontal="center" vertical="center"/>
    </xf>
    <xf numFmtId="0" fontId="14" fillId="2" borderId="1" xfId="35" applyFont="1" applyFill="1" applyBorder="1" applyAlignment="1">
      <alignment horizontal="center" vertical="center"/>
    </xf>
    <xf numFmtId="1" fontId="39" fillId="25" borderId="1" xfId="35" applyNumberFormat="1" applyFont="1" applyFill="1" applyBorder="1" applyAlignment="1">
      <alignment horizontal="center" vertical="center"/>
    </xf>
    <xf numFmtId="0" fontId="14" fillId="2" borderId="4" xfId="35" applyFont="1" applyFill="1" applyBorder="1" applyAlignment="1">
      <alignment horizontal="center" vertical="center"/>
    </xf>
    <xf numFmtId="0" fontId="14" fillId="2" borderId="7" xfId="35" applyFont="1" applyFill="1" applyBorder="1" applyAlignment="1">
      <alignment horizontal="center" vertical="center"/>
    </xf>
    <xf numFmtId="1" fontId="4" fillId="3" borderId="7" xfId="35" applyNumberFormat="1" applyFont="1" applyFill="1" applyBorder="1" applyAlignment="1">
      <alignment horizontal="center"/>
    </xf>
    <xf numFmtId="1" fontId="4" fillId="3" borderId="1" xfId="35" applyNumberFormat="1" applyFont="1" applyFill="1" applyBorder="1" applyAlignment="1">
      <alignment horizontal="center"/>
    </xf>
    <xf numFmtId="1" fontId="4" fillId="3" borderId="4" xfId="35" applyNumberFormat="1" applyFont="1" applyFill="1" applyBorder="1" applyAlignment="1">
      <alignment horizontal="center"/>
    </xf>
    <xf numFmtId="0" fontId="14" fillId="24" borderId="47" xfId="35" applyFont="1" applyFill="1" applyBorder="1" applyAlignment="1">
      <alignment horizontal="left"/>
    </xf>
    <xf numFmtId="1" fontId="4" fillId="2" borderId="8" xfId="35" applyNumberFormat="1" applyFont="1" applyFill="1" applyBorder="1" applyAlignment="1">
      <alignment horizontal="center"/>
    </xf>
    <xf numFmtId="1" fontId="4" fillId="2" borderId="9" xfId="35" applyNumberFormat="1" applyFont="1" applyFill="1" applyBorder="1" applyAlignment="1">
      <alignment horizontal="center"/>
    </xf>
    <xf numFmtId="3" fontId="4" fillId="2" borderId="9" xfId="35" applyNumberFormat="1" applyFont="1" applyFill="1" applyBorder="1" applyAlignment="1">
      <alignment horizontal="center"/>
    </xf>
    <xf numFmtId="3" fontId="4" fillId="2" borderId="10" xfId="35" applyNumberFormat="1" applyFont="1" applyFill="1" applyBorder="1" applyAlignment="1">
      <alignment horizontal="center"/>
    </xf>
    <xf numFmtId="1" fontId="4" fillId="3" borderId="4" xfId="35" applyNumberFormat="1" applyFont="1" applyFill="1" applyBorder="1" applyAlignment="1">
      <alignment horizontal="center" vertical="center"/>
    </xf>
    <xf numFmtId="0" fontId="14" fillId="24" borderId="46" xfId="35" applyFont="1" applyFill="1" applyBorder="1" applyAlignment="1">
      <alignment horizontal="left" wrapText="1"/>
    </xf>
    <xf numFmtId="0" fontId="14" fillId="31" borderId="47" xfId="35" applyFont="1" applyFill="1" applyBorder="1" applyAlignment="1">
      <alignment horizontal="left" wrapText="1"/>
    </xf>
    <xf numFmtId="3" fontId="4" fillId="3" borderId="9" xfId="35" applyNumberFormat="1" applyFont="1" applyFill="1" applyBorder="1" applyAlignment="1">
      <alignment horizontal="center" vertical="center"/>
    </xf>
    <xf numFmtId="3" fontId="4" fillId="3" borderId="10" xfId="35" applyNumberFormat="1" applyFont="1" applyFill="1" applyBorder="1" applyAlignment="1">
      <alignment horizontal="center" vertical="center"/>
    </xf>
    <xf numFmtId="1" fontId="4" fillId="24" borderId="3" xfId="36" applyNumberFormat="1" applyFont="1" applyFill="1" applyBorder="1" applyAlignment="1">
      <alignment horizontal="center" vertical="center"/>
    </xf>
    <xf numFmtId="1" fontId="4" fillId="24" borderId="5" xfId="36" applyNumberFormat="1" applyFont="1" applyFill="1" applyBorder="1" applyAlignment="1">
      <alignment horizontal="center" vertical="center"/>
    </xf>
    <xf numFmtId="1" fontId="4" fillId="24" borderId="6" xfId="36" applyNumberFormat="1" applyFont="1" applyFill="1" applyBorder="1" applyAlignment="1">
      <alignment horizontal="center" vertical="center"/>
    </xf>
    <xf numFmtId="3" fontId="4" fillId="3" borderId="7" xfId="36" applyNumberFormat="1" applyFont="1" applyFill="1" applyBorder="1" applyAlignment="1">
      <alignment horizontal="center" vertical="center"/>
    </xf>
    <xf numFmtId="3" fontId="4" fillId="3" borderId="1" xfId="36" applyNumberFormat="1" applyFont="1" applyFill="1" applyBorder="1" applyAlignment="1">
      <alignment horizontal="center" vertical="center"/>
    </xf>
    <xf numFmtId="3" fontId="4" fillId="3" borderId="4" xfId="36" applyNumberFormat="1" applyFont="1" applyFill="1" applyBorder="1" applyAlignment="1">
      <alignment horizontal="center" vertical="center"/>
    </xf>
    <xf numFmtId="1" fontId="4" fillId="2" borderId="7" xfId="36" applyNumberFormat="1" applyFont="1" applyFill="1" applyBorder="1" applyAlignment="1">
      <alignment horizontal="center" vertical="center"/>
    </xf>
    <xf numFmtId="1" fontId="4" fillId="2" borderId="1" xfId="36" applyNumberFormat="1" applyFont="1" applyFill="1" applyBorder="1" applyAlignment="1">
      <alignment horizontal="center" vertical="center"/>
    </xf>
    <xf numFmtId="3" fontId="4" fillId="2" borderId="1" xfId="36" applyNumberFormat="1" applyFont="1" applyFill="1" applyBorder="1" applyAlignment="1">
      <alignment horizontal="center" vertical="center"/>
    </xf>
    <xf numFmtId="3" fontId="4" fillId="2" borderId="4" xfId="36" applyNumberFormat="1" applyFont="1" applyFill="1" applyBorder="1" applyAlignment="1">
      <alignment horizontal="center" vertical="center"/>
    </xf>
    <xf numFmtId="1" fontId="4" fillId="3" borderId="7" xfId="36" applyNumberFormat="1" applyFont="1" applyFill="1" applyBorder="1" applyAlignment="1">
      <alignment horizontal="center" vertical="center"/>
    </xf>
    <xf numFmtId="1" fontId="4" fillId="3" borderId="1" xfId="36" applyNumberFormat="1" applyFont="1" applyFill="1" applyBorder="1" applyAlignment="1">
      <alignment horizontal="center" vertical="center"/>
    </xf>
    <xf numFmtId="0" fontId="14" fillId="3" borderId="19" xfId="36" applyFont="1" applyFill="1" applyBorder="1" applyAlignment="1">
      <alignment horizontal="center" vertical="center"/>
    </xf>
    <xf numFmtId="0" fontId="14" fillId="3" borderId="69" xfId="36" applyFont="1" applyFill="1" applyBorder="1" applyAlignment="1">
      <alignment horizontal="center" vertical="center"/>
    </xf>
    <xf numFmtId="1" fontId="39" fillId="25" borderId="33" xfId="36" applyNumberFormat="1" applyFont="1" applyFill="1" applyBorder="1" applyAlignment="1">
      <alignment horizontal="center"/>
    </xf>
    <xf numFmtId="0" fontId="14" fillId="3" borderId="33" xfId="36" applyFont="1" applyFill="1" applyBorder="1" applyAlignment="1">
      <alignment horizontal="center"/>
    </xf>
    <xf numFmtId="0" fontId="14" fillId="3" borderId="1" xfId="36" applyFont="1" applyFill="1" applyBorder="1" applyAlignment="1">
      <alignment horizontal="center" vertical="center"/>
    </xf>
    <xf numFmtId="1" fontId="39" fillId="25" borderId="1" xfId="36" applyNumberFormat="1" applyFont="1" applyFill="1" applyBorder="1" applyAlignment="1">
      <alignment horizontal="center" vertical="center"/>
    </xf>
    <xf numFmtId="3" fontId="39" fillId="25" borderId="4" xfId="36" applyNumberFormat="1" applyFont="1" applyFill="1" applyBorder="1" applyAlignment="1">
      <alignment horizontal="center" vertical="center"/>
    </xf>
    <xf numFmtId="0" fontId="49" fillId="2" borderId="19" xfId="36" applyFont="1" applyFill="1" applyBorder="1" applyAlignment="1">
      <alignment horizontal="center"/>
    </xf>
    <xf numFmtId="0" fontId="49" fillId="2" borderId="69" xfId="36" applyFont="1" applyFill="1" applyBorder="1" applyAlignment="1">
      <alignment horizontal="center"/>
    </xf>
    <xf numFmtId="3" fontId="39" fillId="25" borderId="1" xfId="36" applyNumberFormat="1" applyFont="1" applyFill="1" applyBorder="1" applyAlignment="1">
      <alignment horizontal="center" vertical="center"/>
    </xf>
    <xf numFmtId="0" fontId="14" fillId="2" borderId="4" xfId="36" applyFont="1" applyFill="1" applyBorder="1" applyAlignment="1">
      <alignment horizontal="center" vertical="center"/>
    </xf>
    <xf numFmtId="3" fontId="4" fillId="3" borderId="19" xfId="36" applyNumberFormat="1" applyFont="1" applyFill="1" applyBorder="1" applyAlignment="1">
      <alignment horizontal="center"/>
    </xf>
    <xf numFmtId="3" fontId="4" fillId="3" borderId="69" xfId="36" applyNumberFormat="1" applyFont="1" applyFill="1" applyBorder="1" applyAlignment="1">
      <alignment horizontal="center"/>
    </xf>
    <xf numFmtId="3" fontId="4" fillId="3" borderId="1" xfId="36" applyNumberFormat="1" applyFont="1" applyFill="1" applyBorder="1" applyAlignment="1">
      <alignment horizontal="center"/>
    </xf>
    <xf numFmtId="3" fontId="4" fillId="3" borderId="33" xfId="36" applyNumberFormat="1" applyFont="1" applyFill="1" applyBorder="1" applyAlignment="1">
      <alignment horizontal="center"/>
    </xf>
    <xf numFmtId="3" fontId="4" fillId="3" borderId="4" xfId="36" applyNumberFormat="1" applyFont="1" applyFill="1" applyBorder="1" applyAlignment="1">
      <alignment horizontal="center"/>
    </xf>
    <xf numFmtId="3" fontId="4" fillId="2" borderId="7" xfId="36" applyNumberFormat="1" applyFont="1" applyFill="1" applyBorder="1" applyAlignment="1">
      <alignment horizontal="center" vertical="center"/>
    </xf>
    <xf numFmtId="0" fontId="49" fillId="2" borderId="7" xfId="36" applyFont="1" applyFill="1" applyBorder="1" applyAlignment="1">
      <alignment horizontal="center" vertical="center"/>
    </xf>
    <xf numFmtId="3" fontId="39" fillId="25" borderId="33" xfId="36" applyNumberFormat="1" applyFont="1" applyFill="1" applyBorder="1" applyAlignment="1">
      <alignment horizontal="center"/>
    </xf>
    <xf numFmtId="0" fontId="14" fillId="0" borderId="33" xfId="36" applyFont="1" applyBorder="1" applyAlignment="1">
      <alignment horizontal="center" vertical="center"/>
    </xf>
    <xf numFmtId="0" fontId="14" fillId="2" borderId="1" xfId="36" applyFont="1" applyFill="1" applyBorder="1" applyAlignment="1">
      <alignment horizontal="center" vertical="center"/>
    </xf>
    <xf numFmtId="0" fontId="14" fillId="3" borderId="7" xfId="36" applyFont="1" applyFill="1" applyBorder="1" applyAlignment="1">
      <alignment horizontal="center" vertical="center"/>
    </xf>
    <xf numFmtId="0" fontId="14" fillId="3" borderId="48" xfId="36" applyFont="1" applyFill="1" applyBorder="1" applyAlignment="1">
      <alignment horizontal="center"/>
    </xf>
    <xf numFmtId="0" fontId="14" fillId="0" borderId="48" xfId="36" applyFont="1" applyBorder="1" applyAlignment="1">
      <alignment horizontal="center" vertical="center"/>
    </xf>
    <xf numFmtId="0" fontId="49" fillId="3" borderId="33" xfId="36" applyFont="1" applyFill="1" applyBorder="1" applyAlignment="1">
      <alignment horizontal="center"/>
    </xf>
    <xf numFmtId="0" fontId="49" fillId="3" borderId="1" xfId="36" applyFont="1" applyFill="1" applyBorder="1" applyAlignment="1">
      <alignment horizontal="center" vertical="center"/>
    </xf>
    <xf numFmtId="0" fontId="14" fillId="3" borderId="4" xfId="36" applyFont="1" applyFill="1" applyBorder="1" applyAlignment="1">
      <alignment horizontal="center" vertical="center"/>
    </xf>
    <xf numFmtId="3" fontId="4" fillId="2" borderId="7" xfId="36" applyNumberFormat="1" applyFont="1" applyFill="1" applyBorder="1" applyAlignment="1">
      <alignment horizontal="center"/>
    </xf>
    <xf numFmtId="0" fontId="4" fillId="2" borderId="1" xfId="36" applyFont="1" applyFill="1" applyBorder="1" applyAlignment="1">
      <alignment horizontal="center"/>
    </xf>
    <xf numFmtId="0" fontId="4" fillId="2" borderId="4" xfId="36" applyFont="1" applyFill="1" applyBorder="1" applyAlignment="1">
      <alignment horizontal="center"/>
    </xf>
    <xf numFmtId="1" fontId="4" fillId="3" borderId="7" xfId="36" applyNumberFormat="1" applyFont="1" applyFill="1" applyBorder="1" applyAlignment="1">
      <alignment horizontal="center"/>
    </xf>
    <xf numFmtId="1" fontId="4" fillId="3" borderId="1" xfId="36" applyNumberFormat="1" applyFont="1" applyFill="1" applyBorder="1" applyAlignment="1">
      <alignment horizontal="center"/>
    </xf>
    <xf numFmtId="1" fontId="4" fillId="3" borderId="4" xfId="36" applyNumberFormat="1" applyFont="1" applyFill="1" applyBorder="1" applyAlignment="1">
      <alignment horizontal="center"/>
    </xf>
    <xf numFmtId="1" fontId="4" fillId="2" borderId="8" xfId="36" applyNumberFormat="1" applyFont="1" applyFill="1" applyBorder="1" applyAlignment="1">
      <alignment horizontal="center"/>
    </xf>
    <xf numFmtId="1" fontId="4" fillId="2" borderId="9" xfId="36" applyNumberFormat="1" applyFont="1" applyFill="1" applyBorder="1" applyAlignment="1">
      <alignment horizontal="center"/>
    </xf>
    <xf numFmtId="3" fontId="4" fillId="2" borderId="9" xfId="36" applyNumberFormat="1" applyFont="1" applyFill="1" applyBorder="1" applyAlignment="1">
      <alignment horizontal="center"/>
    </xf>
    <xf numFmtId="3" fontId="4" fillId="2" borderId="10" xfId="36" applyNumberFormat="1" applyFont="1" applyFill="1" applyBorder="1" applyAlignment="1">
      <alignment horizontal="center"/>
    </xf>
    <xf numFmtId="3" fontId="4" fillId="2" borderId="3" xfId="36" applyNumberFormat="1" applyFont="1" applyFill="1" applyBorder="1" applyAlignment="1">
      <alignment horizontal="center" vertical="center"/>
    </xf>
    <xf numFmtId="3" fontId="4" fillId="2" borderId="5" xfId="36" applyNumberFormat="1" applyFont="1" applyFill="1" applyBorder="1" applyAlignment="1">
      <alignment horizontal="center" vertical="center"/>
    </xf>
    <xf numFmtId="3" fontId="4" fillId="2" borderId="6" xfId="36" applyNumberFormat="1" applyFont="1" applyFill="1" applyBorder="1" applyAlignment="1">
      <alignment horizontal="center" vertical="center"/>
    </xf>
    <xf numFmtId="0" fontId="49" fillId="3" borderId="7" xfId="36" applyFont="1" applyFill="1" applyBorder="1" applyAlignment="1">
      <alignment horizontal="center" vertical="center"/>
    </xf>
    <xf numFmtId="0" fontId="14" fillId="3" borderId="0" xfId="36" applyFont="1" applyFill="1" applyAlignment="1">
      <alignment horizontal="center" vertical="center"/>
    </xf>
    <xf numFmtId="0" fontId="14" fillId="2" borderId="7" xfId="36" applyFont="1" applyFill="1" applyBorder="1" applyAlignment="1">
      <alignment horizontal="center" vertical="center"/>
    </xf>
    <xf numFmtId="0" fontId="14" fillId="0" borderId="0" xfId="36" applyFont="1" applyAlignment="1">
      <alignment horizontal="center" vertical="center"/>
    </xf>
    <xf numFmtId="0" fontId="4" fillId="3" borderId="1" xfId="36" applyFont="1" applyFill="1" applyBorder="1" applyAlignment="1">
      <alignment horizontal="center" vertical="center"/>
    </xf>
    <xf numFmtId="3" fontId="25" fillId="3" borderId="1" xfId="36" applyNumberFormat="1" applyFont="1" applyFill="1" applyBorder="1" applyAlignment="1">
      <alignment horizontal="center" vertical="center"/>
    </xf>
    <xf numFmtId="0" fontId="4" fillId="3" borderId="4" xfId="36" applyFont="1" applyFill="1" applyBorder="1" applyAlignment="1">
      <alignment horizontal="center" vertical="center"/>
    </xf>
    <xf numFmtId="0" fontId="4" fillId="2" borderId="7" xfId="36" applyFont="1" applyFill="1" applyBorder="1" applyAlignment="1">
      <alignment horizontal="center" vertical="center"/>
    </xf>
    <xf numFmtId="0" fontId="4" fillId="2" borderId="1" xfId="36" applyFont="1" applyFill="1" applyBorder="1" applyAlignment="1">
      <alignment horizontal="center" vertical="center"/>
    </xf>
    <xf numFmtId="1" fontId="39" fillId="25" borderId="4" xfId="36" applyNumberFormat="1" applyFont="1" applyFill="1" applyBorder="1" applyAlignment="1">
      <alignment horizontal="center" vertical="center"/>
    </xf>
    <xf numFmtId="0" fontId="4" fillId="3" borderId="8" xfId="36" applyFont="1" applyFill="1" applyBorder="1" applyAlignment="1">
      <alignment horizontal="center" vertical="center"/>
    </xf>
    <xf numFmtId="0" fontId="4" fillId="3" borderId="9" xfId="36" applyFont="1" applyFill="1" applyBorder="1" applyAlignment="1">
      <alignment horizontal="center" vertical="center"/>
    </xf>
    <xf numFmtId="1" fontId="39" fillId="25" borderId="9" xfId="36" applyNumberFormat="1" applyFont="1" applyFill="1" applyBorder="1" applyAlignment="1">
      <alignment horizontal="center" vertical="center"/>
    </xf>
    <xf numFmtId="1" fontId="39" fillId="25" borderId="10" xfId="36" applyNumberFormat="1" applyFont="1" applyFill="1" applyBorder="1" applyAlignment="1">
      <alignment horizontal="center" vertical="center"/>
    </xf>
    <xf numFmtId="3" fontId="4" fillId="29" borderId="56" xfId="37" applyNumberFormat="1" applyFont="1" applyFill="1" applyBorder="1" applyAlignment="1">
      <alignment horizontal="center" vertical="center"/>
    </xf>
    <xf numFmtId="1" fontId="4" fillId="28" borderId="1" xfId="37" applyNumberFormat="1" applyFont="1" applyFill="1" applyBorder="1" applyAlignment="1">
      <alignment horizontal="center" vertical="center"/>
    </xf>
    <xf numFmtId="1" fontId="4" fillId="30" borderId="56" xfId="37" applyNumberFormat="1" applyFont="1" applyFill="1" applyBorder="1" applyAlignment="1">
      <alignment horizontal="center" vertical="center"/>
    </xf>
    <xf numFmtId="1" fontId="4" fillId="29" borderId="56" xfId="37" applyNumberFormat="1" applyFont="1" applyFill="1" applyBorder="1" applyAlignment="1">
      <alignment horizontal="center" vertical="center"/>
    </xf>
    <xf numFmtId="0" fontId="25" fillId="2" borderId="1" xfId="37" applyFont="1" applyFill="1" applyBorder="1" applyAlignment="1">
      <alignment horizontal="center" vertical="center"/>
    </xf>
    <xf numFmtId="0" fontId="4" fillId="28" borderId="1" xfId="37" applyFont="1" applyFill="1" applyBorder="1" applyAlignment="1">
      <alignment horizontal="center" vertical="center"/>
    </xf>
    <xf numFmtId="3" fontId="4" fillId="30" borderId="56" xfId="37" applyNumberFormat="1" applyFont="1" applyFill="1" applyBorder="1" applyAlignment="1">
      <alignment horizontal="center" vertical="center"/>
    </xf>
    <xf numFmtId="3" fontId="25" fillId="28" borderId="1" xfId="37" applyNumberFormat="1" applyFont="1" applyFill="1" applyBorder="1" applyAlignment="1">
      <alignment horizontal="center" vertical="center"/>
    </xf>
    <xf numFmtId="0" fontId="4" fillId="28" borderId="4" xfId="37" applyFont="1" applyFill="1" applyBorder="1" applyAlignment="1">
      <alignment horizontal="center" vertical="center"/>
    </xf>
    <xf numFmtId="0" fontId="4" fillId="30" borderId="56" xfId="37" applyFont="1" applyFill="1" applyBorder="1" applyAlignment="1">
      <alignment horizontal="center" vertical="center"/>
    </xf>
    <xf numFmtId="1" fontId="4" fillId="2" borderId="4" xfId="37" applyNumberFormat="1" applyFont="1" applyFill="1" applyBorder="1" applyAlignment="1">
      <alignment horizontal="center" vertical="center"/>
    </xf>
    <xf numFmtId="1" fontId="4" fillId="28" borderId="9" xfId="37" applyNumberFormat="1" applyFont="1" applyFill="1" applyBorder="1" applyAlignment="1">
      <alignment horizontal="center" vertical="center"/>
    </xf>
    <xf numFmtId="1" fontId="4" fillId="30" borderId="59" xfId="37" applyNumberFormat="1" applyFont="1" applyFill="1" applyBorder="1" applyAlignment="1">
      <alignment horizontal="center" vertical="center"/>
    </xf>
    <xf numFmtId="0" fontId="4" fillId="28" borderId="60" xfId="37" applyFont="1" applyFill="1" applyBorder="1" applyAlignment="1">
      <alignment horizontal="center" vertical="center"/>
    </xf>
    <xf numFmtId="3" fontId="4" fillId="29" borderId="61" xfId="38" applyNumberFormat="1" applyFont="1" applyFill="1" applyBorder="1" applyAlignment="1">
      <alignment horizontal="center" vertical="center"/>
    </xf>
    <xf numFmtId="3" fontId="4" fillId="29" borderId="62" xfId="38" applyNumberFormat="1" applyFont="1" applyFill="1" applyBorder="1" applyAlignment="1">
      <alignment horizontal="center" vertical="center"/>
    </xf>
    <xf numFmtId="1" fontId="4" fillId="3" borderId="56" xfId="38" applyNumberFormat="1" applyFont="1" applyFill="1" applyBorder="1" applyAlignment="1">
      <alignment horizontal="center" vertical="center"/>
    </xf>
    <xf numFmtId="3" fontId="4" fillId="3" borderId="56" xfId="38" applyNumberFormat="1" applyFont="1" applyFill="1" applyBorder="1" applyAlignment="1">
      <alignment horizontal="center" vertical="center"/>
    </xf>
    <xf numFmtId="3" fontId="4" fillId="3" borderId="58" xfId="38" applyNumberFormat="1" applyFont="1" applyFill="1" applyBorder="1" applyAlignment="1">
      <alignment horizontal="center" vertical="center"/>
    </xf>
    <xf numFmtId="3" fontId="4" fillId="29" borderId="56" xfId="38" applyNumberFormat="1" applyFont="1" applyFill="1" applyBorder="1" applyAlignment="1">
      <alignment horizontal="center" vertical="center"/>
    </xf>
    <xf numFmtId="3" fontId="4" fillId="29" borderId="58" xfId="38" applyNumberFormat="1" applyFont="1" applyFill="1" applyBorder="1" applyAlignment="1">
      <alignment horizontal="center" vertical="center"/>
    </xf>
    <xf numFmtId="1" fontId="4" fillId="29" borderId="56" xfId="38" applyNumberFormat="1" applyFont="1" applyFill="1" applyBorder="1" applyAlignment="1">
      <alignment horizontal="center" vertical="center"/>
    </xf>
    <xf numFmtId="1" fontId="4" fillId="29" borderId="58" xfId="38" applyNumberFormat="1" applyFont="1" applyFill="1" applyBorder="1" applyAlignment="1">
      <alignment horizontal="center" vertical="center"/>
    </xf>
    <xf numFmtId="1" fontId="4" fillId="3" borderId="59" xfId="38" applyNumberFormat="1" applyFont="1" applyFill="1" applyBorder="1" applyAlignment="1">
      <alignment horizontal="center" vertical="center"/>
    </xf>
    <xf numFmtId="3" fontId="4" fillId="3" borderId="59" xfId="38" applyNumberFormat="1" applyFont="1" applyFill="1" applyBorder="1" applyAlignment="1">
      <alignment horizontal="center" vertical="center"/>
    </xf>
    <xf numFmtId="3" fontId="4" fillId="3" borderId="57" xfId="38" applyNumberFormat="1" applyFont="1" applyFill="1" applyBorder="1" applyAlignment="1">
      <alignment horizontal="center" vertical="center"/>
    </xf>
    <xf numFmtId="3" fontId="4" fillId="2" borderId="7" xfId="39" applyNumberFormat="1" applyFont="1" applyFill="1" applyBorder="1" applyAlignment="1">
      <alignment horizontal="center"/>
    </xf>
    <xf numFmtId="3" fontId="4" fillId="2" borderId="28" xfId="39" applyNumberFormat="1" applyFont="1" applyFill="1" applyBorder="1" applyAlignment="1">
      <alignment horizontal="center"/>
    </xf>
    <xf numFmtId="3" fontId="4" fillId="2" borderId="4" xfId="39" applyNumberFormat="1" applyFont="1" applyFill="1" applyBorder="1" applyAlignment="1">
      <alignment horizontal="center"/>
    </xf>
    <xf numFmtId="3" fontId="4" fillId="3" borderId="63" xfId="39" applyNumberFormat="1" applyFont="1" applyFill="1" applyBorder="1" applyAlignment="1">
      <alignment horizontal="center" vertical="center"/>
    </xf>
    <xf numFmtId="3" fontId="4" fillId="3" borderId="56" xfId="39" applyNumberFormat="1" applyFont="1" applyFill="1" applyBorder="1" applyAlignment="1">
      <alignment horizontal="center" vertical="center"/>
    </xf>
    <xf numFmtId="3" fontId="4" fillId="3" borderId="58" xfId="39" applyNumberFormat="1" applyFont="1" applyFill="1" applyBorder="1" applyAlignment="1">
      <alignment horizontal="center" vertical="center"/>
    </xf>
    <xf numFmtId="1" fontId="4" fillId="2" borderId="63" xfId="39" applyNumberFormat="1" applyFont="1" applyFill="1" applyBorder="1" applyAlignment="1">
      <alignment horizontal="center" vertical="center"/>
    </xf>
    <xf numFmtId="1" fontId="4" fillId="2" borderId="56" xfId="39" applyNumberFormat="1" applyFont="1" applyFill="1" applyBorder="1" applyAlignment="1">
      <alignment horizontal="center" vertical="center"/>
    </xf>
    <xf numFmtId="3" fontId="4" fillId="2" borderId="58" xfId="39" applyNumberFormat="1" applyFont="1" applyFill="1" applyBorder="1" applyAlignment="1">
      <alignment horizontal="center" vertical="center"/>
    </xf>
    <xf numFmtId="3" fontId="4" fillId="2" borderId="63" xfId="39" applyNumberFormat="1" applyFont="1" applyFill="1" applyBorder="1" applyAlignment="1">
      <alignment horizontal="center" vertical="center"/>
    </xf>
    <xf numFmtId="3" fontId="4" fillId="2" borderId="56" xfId="39" applyNumberFormat="1" applyFont="1" applyFill="1" applyBorder="1" applyAlignment="1">
      <alignment horizontal="center" vertical="center"/>
    </xf>
    <xf numFmtId="3" fontId="4" fillId="2" borderId="13" xfId="39" applyNumberFormat="1" applyFont="1" applyFill="1" applyBorder="1" applyAlignment="1">
      <alignment horizontal="center"/>
    </xf>
    <xf numFmtId="3" fontId="4" fillId="2" borderId="1" xfId="39" applyNumberFormat="1" applyFont="1" applyFill="1" applyBorder="1" applyAlignment="1">
      <alignment horizontal="center"/>
    </xf>
    <xf numFmtId="1" fontId="4" fillId="31" borderId="63" xfId="39" applyNumberFormat="1" applyFont="1" applyFill="1" applyBorder="1" applyAlignment="1">
      <alignment horizontal="center" vertical="center"/>
    </xf>
    <xf numFmtId="1" fontId="4" fillId="31" borderId="56" xfId="39" applyNumberFormat="1" applyFont="1" applyFill="1" applyBorder="1" applyAlignment="1">
      <alignment horizontal="center" vertical="center"/>
    </xf>
    <xf numFmtId="1" fontId="4" fillId="32" borderId="58" xfId="39" applyNumberFormat="1" applyFont="1" applyFill="1" applyBorder="1" applyAlignment="1">
      <alignment horizontal="center" vertical="center"/>
    </xf>
    <xf numFmtId="1" fontId="4" fillId="24" borderId="64" xfId="39" applyNumberFormat="1" applyFont="1" applyFill="1" applyBorder="1" applyAlignment="1">
      <alignment horizontal="center" vertical="center"/>
    </xf>
    <xf numFmtId="3" fontId="4" fillId="33" borderId="57" xfId="39" applyNumberFormat="1" applyFont="1" applyFill="1" applyBorder="1" applyAlignment="1">
      <alignment horizontal="center" vertical="center"/>
    </xf>
    <xf numFmtId="1" fontId="4" fillId="2" borderId="7" xfId="39" applyNumberFormat="1" applyFont="1" applyFill="1" applyBorder="1" applyAlignment="1">
      <alignment horizontal="center"/>
    </xf>
    <xf numFmtId="1" fontId="4" fillId="24" borderId="59" xfId="39" applyNumberFormat="1" applyFont="1" applyFill="1" applyBorder="1" applyAlignment="1">
      <alignment horizontal="center" vertical="center"/>
    </xf>
    <xf numFmtId="3" fontId="4" fillId="0" borderId="4" xfId="39" applyNumberFormat="1" applyFont="1" applyBorder="1" applyAlignment="1">
      <alignment horizontal="center"/>
    </xf>
    <xf numFmtId="3" fontId="4" fillId="3" borderId="1" xfId="39" applyNumberFormat="1" applyFont="1" applyFill="1" applyBorder="1" applyAlignment="1">
      <alignment horizontal="center"/>
    </xf>
    <xf numFmtId="3" fontId="4" fillId="3" borderId="14" xfId="39" applyNumberFormat="1" applyFont="1" applyFill="1" applyBorder="1" applyAlignment="1">
      <alignment horizontal="center"/>
    </xf>
    <xf numFmtId="3" fontId="4" fillId="3" borderId="4" xfId="39" applyNumberFormat="1" applyFont="1" applyFill="1" applyBorder="1" applyAlignment="1">
      <alignment horizontal="center" vertical="center"/>
    </xf>
    <xf numFmtId="3" fontId="4" fillId="2" borderId="65" xfId="39" applyNumberFormat="1" applyFont="1" applyFill="1" applyBorder="1" applyAlignment="1">
      <alignment horizontal="center" vertical="center"/>
    </xf>
    <xf numFmtId="3" fontId="4" fillId="2" borderId="66" xfId="39" applyNumberFormat="1" applyFont="1" applyFill="1" applyBorder="1" applyAlignment="1">
      <alignment horizontal="center" vertical="center"/>
    </xf>
    <xf numFmtId="1" fontId="4" fillId="3" borderId="56" xfId="39" applyNumberFormat="1" applyFont="1" applyFill="1" applyBorder="1" applyAlignment="1">
      <alignment horizontal="center" vertical="center" wrapText="1"/>
    </xf>
    <xf numFmtId="3" fontId="4" fillId="3" borderId="58" xfId="39" applyNumberFormat="1" applyFont="1" applyFill="1" applyBorder="1" applyAlignment="1">
      <alignment horizontal="center" vertical="center" wrapText="1"/>
    </xf>
    <xf numFmtId="3" fontId="4" fillId="2" borderId="59" xfId="39" applyNumberFormat="1" applyFont="1" applyFill="1" applyBorder="1" applyAlignment="1">
      <alignment horizontal="center" vertical="center" wrapText="1"/>
    </xf>
    <xf numFmtId="3" fontId="4" fillId="2" borderId="57" xfId="39" applyNumberFormat="1" applyFont="1" applyFill="1" applyBorder="1" applyAlignment="1">
      <alignment horizontal="center" vertical="center" wrapText="1"/>
    </xf>
    <xf numFmtId="1" fontId="4" fillId="2" borderId="58" xfId="40" applyNumberFormat="1" applyFont="1" applyFill="1" applyBorder="1" applyAlignment="1">
      <alignment horizontal="center"/>
    </xf>
    <xf numFmtId="1" fontId="4" fillId="3" borderId="58" xfId="40" applyNumberFormat="1" applyFont="1" applyFill="1" applyBorder="1" applyAlignment="1">
      <alignment horizontal="center"/>
    </xf>
    <xf numFmtId="0" fontId="14" fillId="3" borderId="46" xfId="15" applyFont="1" applyFill="1" applyBorder="1" applyAlignment="1">
      <alignment horizontal="left" vertical="center" indent="1"/>
    </xf>
    <xf numFmtId="3" fontId="84" fillId="2" borderId="60" xfId="37" applyNumberFormat="1" applyFont="1" applyFill="1" applyBorder="1" applyAlignment="1">
      <alignment horizontal="center" vertical="center"/>
    </xf>
    <xf numFmtId="3" fontId="84" fillId="2" borderId="1" xfId="37" applyNumberFormat="1" applyFont="1" applyFill="1" applyBorder="1" applyAlignment="1">
      <alignment horizontal="center" vertical="center"/>
    </xf>
    <xf numFmtId="0" fontId="89" fillId="2" borderId="1" xfId="37" applyFont="1" applyFill="1" applyBorder="1" applyAlignment="1">
      <alignment horizontal="center" vertical="center"/>
    </xf>
    <xf numFmtId="3" fontId="84" fillId="2" borderId="4" xfId="37" applyNumberFormat="1" applyFont="1" applyFill="1" applyBorder="1" applyAlignment="1">
      <alignment horizontal="center" vertical="center"/>
    </xf>
    <xf numFmtId="0" fontId="14" fillId="2" borderId="21" xfId="10" applyNumberFormat="1" applyFont="1" applyFill="1" applyBorder="1" applyAlignment="1">
      <alignment horizontal="left" vertical="center"/>
    </xf>
    <xf numFmtId="0" fontId="14" fillId="3" borderId="21" xfId="10" applyNumberFormat="1" applyFont="1" applyFill="1" applyBorder="1" applyAlignment="1">
      <alignment horizontal="left" vertical="center"/>
    </xf>
    <xf numFmtId="0" fontId="14" fillId="2" borderId="46" xfId="10" applyNumberFormat="1" applyFont="1" applyFill="1" applyBorder="1" applyAlignment="1">
      <alignment horizontal="left" vertical="center"/>
    </xf>
    <xf numFmtId="3" fontId="25" fillId="3" borderId="21" xfId="10" applyNumberFormat="1" applyFont="1" applyFill="1" applyBorder="1" applyAlignment="1">
      <alignment horizontal="center" vertical="center"/>
    </xf>
    <xf numFmtId="0" fontId="14" fillId="2" borderId="22" xfId="10" applyNumberFormat="1" applyFont="1" applyFill="1" applyBorder="1" applyAlignment="1">
      <alignment horizontal="left" vertical="center"/>
    </xf>
    <xf numFmtId="3" fontId="4" fillId="2" borderId="22" xfId="10" applyNumberFormat="1" applyFont="1" applyFill="1" applyBorder="1" applyAlignment="1">
      <alignment horizontal="center" vertical="center"/>
    </xf>
    <xf numFmtId="0" fontId="72" fillId="2" borderId="22" xfId="10" applyFont="1" applyFill="1" applyBorder="1" applyAlignment="1">
      <alignment horizontal="left" vertical="center"/>
    </xf>
    <xf numFmtId="3" fontId="71" fillId="2" borderId="22" xfId="10" applyNumberFormat="1" applyFont="1" applyFill="1" applyBorder="1" applyAlignment="1">
      <alignment horizontal="center" vertical="center"/>
    </xf>
    <xf numFmtId="0" fontId="22" fillId="7" borderId="35" xfId="0" applyFont="1" applyFill="1" applyBorder="1" applyAlignment="1">
      <alignment horizontal="center" vertical="center"/>
    </xf>
    <xf numFmtId="0" fontId="22" fillId="7" borderId="40" xfId="0" applyFont="1" applyFill="1" applyBorder="1" applyAlignment="1">
      <alignment horizontal="center" vertical="center"/>
    </xf>
    <xf numFmtId="0" fontId="22" fillId="7" borderId="37" xfId="0" applyFont="1" applyFill="1" applyBorder="1" applyAlignment="1">
      <alignment horizontal="center" vertical="center"/>
    </xf>
    <xf numFmtId="0" fontId="53" fillId="5" borderId="0" xfId="0" applyFont="1" applyFill="1" applyAlignment="1">
      <alignment horizontal="center"/>
    </xf>
    <xf numFmtId="3" fontId="45" fillId="20" borderId="11" xfId="15" applyNumberFormat="1" applyFont="1" applyFill="1" applyBorder="1" applyAlignment="1">
      <alignment horizontal="center" vertical="center"/>
    </xf>
    <xf numFmtId="3" fontId="45" fillId="20" borderId="14" xfId="15" applyNumberFormat="1" applyFont="1" applyFill="1" applyBorder="1" applyAlignment="1">
      <alignment horizontal="center" vertical="center"/>
    </xf>
    <xf numFmtId="0" fontId="13" fillId="20" borderId="1" xfId="15" applyFill="1" applyBorder="1"/>
    <xf numFmtId="0" fontId="48" fillId="4" borderId="0" xfId="15" applyFont="1" applyFill="1" applyAlignment="1">
      <alignment wrapText="1"/>
    </xf>
    <xf numFmtId="0" fontId="48" fillId="4" borderId="0" xfId="15" applyFont="1" applyFill="1" applyAlignment="1">
      <alignment horizontal="left" vertical="center" wrapText="1"/>
    </xf>
    <xf numFmtId="0" fontId="41" fillId="4" borderId="0" xfId="15" applyFont="1" applyFill="1" applyAlignment="1">
      <alignment horizontal="right" vertical="center"/>
    </xf>
    <xf numFmtId="0" fontId="7" fillId="4" borderId="0" xfId="15" applyFont="1" applyFill="1"/>
    <xf numFmtId="0" fontId="40" fillId="4" borderId="0" xfId="15" applyFont="1" applyFill="1"/>
    <xf numFmtId="0" fontId="3" fillId="0" borderId="0" xfId="8" applyFont="1" applyAlignment="1">
      <alignment horizontal="left" wrapText="1"/>
    </xf>
    <xf numFmtId="0" fontId="0" fillId="0" borderId="0" xfId="0" applyAlignment="1">
      <alignment horizontal="left" wrapText="1"/>
    </xf>
    <xf numFmtId="1" fontId="91" fillId="3" borderId="10" xfId="29" applyNumberFormat="1" applyFont="1" applyFill="1" applyBorder="1" applyAlignment="1">
      <alignment horizontal="center"/>
    </xf>
    <xf numFmtId="1" fontId="91" fillId="3" borderId="1" xfId="29" applyNumberFormat="1" applyFont="1" applyFill="1" applyBorder="1" applyAlignment="1">
      <alignment horizontal="center"/>
    </xf>
    <xf numFmtId="3" fontId="91" fillId="2" borderId="39" xfId="29" applyNumberFormat="1" applyFont="1" applyFill="1" applyBorder="1" applyAlignment="1">
      <alignment horizontal="center"/>
    </xf>
    <xf numFmtId="1" fontId="91" fillId="3" borderId="39" xfId="29" applyNumberFormat="1" applyFont="1" applyFill="1" applyBorder="1" applyAlignment="1">
      <alignment horizontal="center"/>
    </xf>
    <xf numFmtId="3" fontId="91" fillId="3" borderId="75" xfId="29" applyNumberFormat="1" applyFont="1" applyFill="1" applyBorder="1" applyAlignment="1">
      <alignment horizontal="center"/>
    </xf>
    <xf numFmtId="3" fontId="91" fillId="2" borderId="1" xfId="29" applyNumberFormat="1" applyFont="1" applyFill="1" applyBorder="1" applyAlignment="1">
      <alignment horizontal="center"/>
    </xf>
    <xf numFmtId="3" fontId="91" fillId="2" borderId="14" xfId="29" applyNumberFormat="1" applyFont="1" applyFill="1" applyBorder="1" applyAlignment="1">
      <alignment horizontal="center"/>
    </xf>
    <xf numFmtId="1" fontId="91" fillId="2" borderId="1" xfId="29" applyNumberFormat="1" applyFont="1" applyFill="1" applyBorder="1" applyAlignment="1">
      <alignment horizontal="center"/>
    </xf>
    <xf numFmtId="0" fontId="92" fillId="2" borderId="1" xfId="29" applyFont="1" applyFill="1" applyBorder="1" applyAlignment="1">
      <alignment horizontal="center"/>
    </xf>
    <xf numFmtId="3" fontId="93" fillId="2" borderId="1" xfId="29" applyNumberFormat="1" applyFont="1" applyFill="1" applyBorder="1" applyAlignment="1">
      <alignment horizontal="center"/>
    </xf>
    <xf numFmtId="0" fontId="90" fillId="2" borderId="1" xfId="29" applyFont="1" applyFill="1" applyBorder="1" applyAlignment="1">
      <alignment horizontal="center"/>
    </xf>
    <xf numFmtId="3" fontId="93" fillId="2" borderId="0" xfId="29" applyNumberFormat="1" applyFont="1" applyFill="1" applyAlignment="1">
      <alignment horizontal="center"/>
    </xf>
    <xf numFmtId="3" fontId="69" fillId="0" borderId="39" xfId="29" applyNumberFormat="1" applyFont="1" applyBorder="1" applyAlignment="1">
      <alignment horizontal="center"/>
    </xf>
    <xf numFmtId="3" fontId="69" fillId="8" borderId="10" xfId="29" applyNumberFormat="1" applyFont="1" applyFill="1" applyBorder="1" applyAlignment="1">
      <alignment horizontal="center"/>
    </xf>
    <xf numFmtId="1" fontId="69" fillId="5" borderId="1" xfId="29" applyNumberFormat="1" applyFont="1" applyFill="1" applyBorder="1" applyAlignment="1">
      <alignment horizontal="center"/>
    </xf>
    <xf numFmtId="1" fontId="69" fillId="8" borderId="1" xfId="29" applyNumberFormat="1" applyFont="1" applyFill="1" applyBorder="1" applyAlignment="1">
      <alignment horizontal="center"/>
    </xf>
    <xf numFmtId="3" fontId="69" fillId="8" borderId="39" xfId="29" applyNumberFormat="1" applyFont="1" applyFill="1" applyBorder="1" applyAlignment="1">
      <alignment horizontal="center"/>
    </xf>
    <xf numFmtId="0" fontId="8" fillId="0" borderId="0" xfId="16" applyFont="1" applyAlignment="1">
      <alignment horizontal="left"/>
    </xf>
    <xf numFmtId="0" fontId="7" fillId="0" borderId="0" xfId="16" applyFont="1" applyAlignment="1">
      <alignment horizontal="center" vertical="center" wrapText="1"/>
    </xf>
    <xf numFmtId="0" fontId="8" fillId="0" borderId="0" xfId="5" applyFont="1" applyAlignment="1">
      <alignment wrapText="1"/>
    </xf>
    <xf numFmtId="0" fontId="9" fillId="5" borderId="11" xfId="5" applyFont="1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9" fillId="5" borderId="0" xfId="9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4" fillId="0" borderId="0" xfId="16" applyFont="1" applyAlignment="1">
      <alignment horizontal="left"/>
    </xf>
    <xf numFmtId="0" fontId="14" fillId="0" borderId="0" xfId="5" applyFont="1"/>
    <xf numFmtId="0" fontId="10" fillId="0" borderId="0" xfId="8" applyFont="1" applyAlignment="1">
      <alignment horizontal="left" wrapText="1"/>
    </xf>
    <xf numFmtId="0" fontId="10" fillId="0" borderId="0" xfId="5" applyFont="1" applyAlignment="1">
      <alignment wrapText="1"/>
    </xf>
    <xf numFmtId="0" fontId="10" fillId="0" borderId="0" xfId="8" applyFont="1" applyAlignment="1">
      <alignment horizontal="left" vertical="center" wrapText="1"/>
    </xf>
    <xf numFmtId="0" fontId="0" fillId="0" borderId="0" xfId="0"/>
    <xf numFmtId="3" fontId="4" fillId="2" borderId="5" xfId="29" applyNumberFormat="1" applyFont="1" applyFill="1" applyBorder="1" applyAlignment="1">
      <alignment horizontal="center"/>
    </xf>
    <xf numFmtId="3" fontId="4" fillId="3" borderId="1" xfId="29" applyNumberFormat="1" applyFont="1" applyFill="1" applyBorder="1" applyAlignment="1">
      <alignment horizontal="center"/>
    </xf>
    <xf numFmtId="3" fontId="4" fillId="8" borderId="11" xfId="15" applyNumberFormat="1" applyFont="1" applyFill="1" applyBorder="1" applyAlignment="1">
      <alignment horizontal="center"/>
    </xf>
    <xf numFmtId="3" fontId="4" fillId="8" borderId="28" xfId="15" applyNumberFormat="1" applyFont="1" applyFill="1" applyBorder="1" applyAlignment="1">
      <alignment horizontal="center"/>
    </xf>
    <xf numFmtId="3" fontId="4" fillId="8" borderId="14" xfId="15" applyNumberFormat="1" applyFont="1" applyFill="1" applyBorder="1" applyAlignment="1">
      <alignment horizontal="center"/>
    </xf>
    <xf numFmtId="3" fontId="4" fillId="8" borderId="1" xfId="29" applyNumberFormat="1" applyFont="1" applyFill="1" applyBorder="1" applyAlignment="1">
      <alignment horizontal="center"/>
    </xf>
    <xf numFmtId="3" fontId="4" fillId="0" borderId="4" xfId="29" applyNumberFormat="1" applyFont="1" applyBorder="1" applyAlignment="1">
      <alignment horizontal="center"/>
    </xf>
    <xf numFmtId="3" fontId="4" fillId="2" borderId="38" xfId="29" applyNumberFormat="1" applyFont="1" applyFill="1" applyBorder="1" applyAlignment="1">
      <alignment horizontal="center"/>
    </xf>
    <xf numFmtId="3" fontId="4" fillId="2" borderId="68" xfId="29" applyNumberFormat="1" applyFont="1" applyFill="1" applyBorder="1" applyAlignment="1">
      <alignment horizontal="center"/>
    </xf>
    <xf numFmtId="3" fontId="25" fillId="0" borderId="0" xfId="29" applyNumberFormat="1" applyFont="1" applyAlignment="1">
      <alignment horizontal="center"/>
    </xf>
    <xf numFmtId="3" fontId="49" fillId="0" borderId="1" xfId="29" applyNumberFormat="1" applyFont="1" applyBorder="1" applyAlignment="1">
      <alignment horizontal="center"/>
    </xf>
    <xf numFmtId="3" fontId="4" fillId="5" borderId="11" xfId="15" applyNumberFormat="1" applyFont="1" applyFill="1" applyBorder="1" applyAlignment="1">
      <alignment horizontal="center"/>
    </xf>
    <xf numFmtId="3" fontId="4" fillId="5" borderId="28" xfId="15" applyNumberFormat="1" applyFont="1" applyFill="1" applyBorder="1" applyAlignment="1">
      <alignment horizontal="center"/>
    </xf>
    <xf numFmtId="3" fontId="4" fillId="5" borderId="14" xfId="15" applyNumberFormat="1" applyFont="1" applyFill="1" applyBorder="1" applyAlignment="1">
      <alignment horizontal="center"/>
    </xf>
    <xf numFmtId="3" fontId="14" fillId="0" borderId="1" xfId="29" applyNumberFormat="1" applyFont="1" applyBorder="1" applyAlignment="1">
      <alignment horizontal="center"/>
    </xf>
    <xf numFmtId="3" fontId="91" fillId="3" borderId="1" xfId="29" applyNumberFormat="1" applyFont="1" applyFill="1" applyBorder="1" applyAlignment="1">
      <alignment horizontal="center"/>
    </xf>
    <xf numFmtId="1" fontId="91" fillId="2" borderId="4" xfId="29" applyNumberFormat="1" applyFont="1" applyFill="1" applyBorder="1" applyAlignment="1">
      <alignment horizontal="center"/>
    </xf>
    <xf numFmtId="3" fontId="91" fillId="2" borderId="5" xfId="29" applyNumberFormat="1" applyFont="1" applyFill="1" applyBorder="1" applyAlignment="1">
      <alignment horizontal="center"/>
    </xf>
    <xf numFmtId="3" fontId="4" fillId="0" borderId="1" xfId="29" applyNumberFormat="1" applyFont="1" applyBorder="1" applyAlignment="1">
      <alignment horizontal="center"/>
    </xf>
    <xf numFmtId="3" fontId="69" fillId="5" borderId="39" xfId="29" applyNumberFormat="1" applyFont="1" applyFill="1" applyBorder="1" applyAlignment="1">
      <alignment horizontal="center"/>
    </xf>
    <xf numFmtId="3" fontId="4" fillId="0" borderId="14" xfId="29" applyNumberFormat="1" applyFont="1" applyBorder="1" applyAlignment="1">
      <alignment horizontal="center"/>
    </xf>
    <xf numFmtId="3" fontId="84" fillId="3" borderId="39" xfId="30" applyNumberFormat="1" applyFont="1" applyFill="1" applyBorder="1" applyAlignment="1">
      <alignment horizontal="center"/>
    </xf>
    <xf numFmtId="3" fontId="84" fillId="2" borderId="4" xfId="30" applyNumberFormat="1" applyFont="1" applyFill="1" applyBorder="1" applyAlignment="1">
      <alignment horizontal="center"/>
    </xf>
    <xf numFmtId="1" fontId="84" fillId="2" borderId="1" xfId="30" applyNumberFormat="1" applyFont="1" applyFill="1" applyBorder="1" applyAlignment="1">
      <alignment horizontal="center"/>
    </xf>
    <xf numFmtId="3" fontId="84" fillId="2" borderId="1" xfId="30" applyNumberFormat="1" applyFont="1" applyFill="1" applyBorder="1" applyAlignment="1">
      <alignment horizontal="center"/>
    </xf>
    <xf numFmtId="1" fontId="84" fillId="2" borderId="4" xfId="30" applyNumberFormat="1" applyFont="1" applyFill="1" applyBorder="1" applyAlignment="1">
      <alignment horizontal="center"/>
    </xf>
    <xf numFmtId="3" fontId="84" fillId="3" borderId="4" xfId="30" applyNumberFormat="1" applyFont="1" applyFill="1" applyBorder="1" applyAlignment="1">
      <alignment horizontal="center"/>
    </xf>
    <xf numFmtId="1" fontId="84" fillId="3" borderId="39" xfId="30" applyNumberFormat="1" applyFont="1" applyFill="1" applyBorder="1" applyAlignment="1">
      <alignment horizontal="center"/>
    </xf>
    <xf numFmtId="1" fontId="84" fillId="2" borderId="10" xfId="30" applyNumberFormat="1" applyFont="1" applyFill="1" applyBorder="1" applyAlignment="1">
      <alignment horizontal="center"/>
    </xf>
    <xf numFmtId="3" fontId="4" fillId="3" borderId="39" xfId="30" applyNumberFormat="1" applyFont="1" applyFill="1" applyBorder="1" applyAlignment="1">
      <alignment horizontal="center"/>
    </xf>
    <xf numFmtId="3" fontId="4" fillId="2" borderId="4" xfId="30" applyNumberFormat="1" applyFont="1" applyFill="1" applyBorder="1" applyAlignment="1">
      <alignment horizontal="center"/>
    </xf>
    <xf numFmtId="1" fontId="4" fillId="2" borderId="42" xfId="30" applyNumberFormat="1" applyFont="1" applyFill="1" applyBorder="1" applyAlignment="1">
      <alignment horizontal="center"/>
    </xf>
    <xf numFmtId="3" fontId="4" fillId="2" borderId="39" xfId="30" applyNumberFormat="1" applyFont="1" applyFill="1" applyBorder="1" applyAlignment="1">
      <alignment horizontal="center"/>
    </xf>
    <xf numFmtId="1" fontId="4" fillId="2" borderId="1" xfId="30" applyNumberFormat="1" applyFont="1" applyFill="1" applyBorder="1" applyAlignment="1">
      <alignment horizontal="center"/>
    </xf>
    <xf numFmtId="1" fontId="4" fillId="2" borderId="11" xfId="30" applyNumberFormat="1" applyFont="1" applyFill="1" applyBorder="1" applyAlignment="1">
      <alignment horizontal="center"/>
    </xf>
    <xf numFmtId="1" fontId="4" fillId="2" borderId="14" xfId="30" applyNumberFormat="1" applyFont="1" applyFill="1" applyBorder="1" applyAlignment="1">
      <alignment horizontal="center"/>
    </xf>
    <xf numFmtId="1" fontId="84" fillId="2" borderId="42" xfId="30" applyNumberFormat="1" applyFont="1" applyFill="1" applyBorder="1" applyAlignment="1">
      <alignment horizontal="center"/>
    </xf>
    <xf numFmtId="3" fontId="4" fillId="2" borderId="1" xfId="30" applyNumberFormat="1" applyFont="1" applyFill="1" applyBorder="1" applyAlignment="1">
      <alignment horizontal="center"/>
    </xf>
    <xf numFmtId="3" fontId="84" fillId="2" borderId="39" xfId="30" applyNumberFormat="1" applyFont="1" applyFill="1" applyBorder="1" applyAlignment="1">
      <alignment horizontal="center"/>
    </xf>
    <xf numFmtId="1" fontId="82" fillId="0" borderId="10" xfId="30" applyNumberFormat="1" applyFont="1" applyBorder="1" applyAlignment="1">
      <alignment horizontal="center"/>
    </xf>
    <xf numFmtId="1" fontId="4" fillId="2" borderId="4" xfId="30" applyNumberFormat="1" applyFont="1" applyFill="1" applyBorder="1" applyAlignment="1">
      <alignment horizontal="center"/>
    </xf>
    <xf numFmtId="0" fontId="3" fillId="5" borderId="0" xfId="15" applyFont="1" applyFill="1" applyAlignment="1">
      <alignment horizontal="left" vertical="center" wrapText="1"/>
    </xf>
    <xf numFmtId="0" fontId="8" fillId="9" borderId="1" xfId="16" applyFont="1" applyFill="1" applyBorder="1" applyAlignment="1">
      <alignment horizontal="left" vertical="center"/>
    </xf>
    <xf numFmtId="0" fontId="3" fillId="9" borderId="1" xfId="5" applyFill="1" applyBorder="1" applyAlignment="1">
      <alignment horizontal="left" vertical="center"/>
    </xf>
    <xf numFmtId="0" fontId="3" fillId="5" borderId="0" xfId="18" applyFill="1" applyAlignment="1">
      <alignment vertical="center" wrapText="1"/>
    </xf>
    <xf numFmtId="0" fontId="3" fillId="5" borderId="0" xfId="5" applyFill="1" applyAlignment="1">
      <alignment wrapText="1"/>
    </xf>
    <xf numFmtId="0" fontId="3" fillId="5" borderId="0" xfId="15" applyFont="1" applyFill="1" applyAlignment="1">
      <alignment wrapText="1"/>
    </xf>
    <xf numFmtId="0" fontId="8" fillId="5" borderId="0" xfId="5" applyFont="1" applyFill="1" applyAlignment="1">
      <alignment horizontal="center" vertical="center"/>
    </xf>
    <xf numFmtId="0" fontId="8" fillId="5" borderId="0" xfId="5" applyFont="1" applyFill="1" applyAlignment="1">
      <alignment horizontal="center" vertical="center" wrapText="1"/>
    </xf>
    <xf numFmtId="0" fontId="11" fillId="5" borderId="0" xfId="19" applyFont="1" applyFill="1" applyAlignment="1">
      <alignment horizontal="center" vertical="center"/>
    </xf>
    <xf numFmtId="0" fontId="3" fillId="5" borderId="0" xfId="5" applyFill="1" applyAlignment="1">
      <alignment horizontal="center" vertical="center"/>
    </xf>
    <xf numFmtId="0" fontId="12" fillId="5" borderId="0" xfId="15" applyFont="1" applyFill="1" applyAlignment="1">
      <alignment horizontal="center"/>
    </xf>
    <xf numFmtId="0" fontId="7" fillId="5" borderId="0" xfId="15" applyFont="1" applyFill="1" applyAlignment="1">
      <alignment horizontal="center"/>
    </xf>
    <xf numFmtId="0" fontId="3" fillId="5" borderId="0" xfId="18" applyFill="1" applyAlignment="1">
      <alignment horizontal="left" vertical="center" wrapText="1"/>
    </xf>
    <xf numFmtId="0" fontId="3" fillId="5" borderId="0" xfId="18" applyFill="1" applyAlignment="1">
      <alignment horizontal="left" vertical="top" wrapText="1"/>
    </xf>
    <xf numFmtId="0" fontId="11" fillId="0" borderId="0" xfId="15" applyFont="1" applyAlignment="1">
      <alignment horizontal="center" vertical="center" wrapText="1"/>
    </xf>
    <xf numFmtId="0" fontId="16" fillId="0" borderId="0" xfId="15" applyFont="1" applyAlignment="1">
      <alignment horizontal="left" wrapText="1"/>
    </xf>
    <xf numFmtId="0" fontId="11" fillId="0" borderId="0" xfId="15" applyFont="1" applyAlignment="1">
      <alignment horizontal="center"/>
    </xf>
    <xf numFmtId="0" fontId="0" fillId="0" borderId="0" xfId="0" applyAlignment="1">
      <alignment horizontal="center"/>
    </xf>
  </cellXfs>
  <cellStyles count="43">
    <cellStyle name="Гиперссылка_Прайс ЕВРО ТИС розница (изменен с 11.04.11)" xfId="1"/>
    <cellStyle name="Гиперссылка_Приложение  2 ТиС прайс" xfId="2"/>
    <cellStyle name="Гиперссылка_Приложение  2 ТиС прайс 2" xfId="3"/>
    <cellStyle name="Обычный" xfId="0" builtinId="0"/>
    <cellStyle name="Обычный 2" xfId="4"/>
    <cellStyle name="Обычный 3" xfId="5"/>
    <cellStyle name="Обычный 4" xfId="6"/>
    <cellStyle name="Обычный 4 2" xfId="7"/>
    <cellStyle name="Обычный 5" xfId="23"/>
    <cellStyle name="Обычный 6" xfId="25"/>
    <cellStyle name="Обычный_304 Адаптер,переход с 14.04.16" xfId="8"/>
    <cellStyle name="Обычный_430 Адаптер,переход с 14.04.16" xfId="9"/>
    <cellStyle name="Обычный_Адаптеры" xfId="27"/>
    <cellStyle name="Обычный_Баки" xfId="10"/>
    <cellStyle name="Обычный_К Анализ прайса 430  430 Инжкомцентр Феррум от 05 08 11" xfId="11"/>
    <cellStyle name="Обычный_К Анализ прайса 430 моно от 11 08 11 Феррум  Инжкомцентр с исправленной СС 2" xfId="12"/>
    <cellStyle name="Обычный_К Анализ прайса 430 моно от 11 08 11 Феррум  Инжкомцентр с исправленной СС_Моно 304" xfId="13"/>
    <cellStyle name="Обычный_К Анализ прайса 430оц Инжкомцентр, Феррум от 20.07.11 2" xfId="14"/>
    <cellStyle name="Обычный_Комплектующие и хомуты" xfId="29"/>
    <cellStyle name="Обычный_Кровельный уплотнитель" xfId="42"/>
    <cellStyle name="Обычный_Лист1" xfId="15"/>
    <cellStyle name="Обычный_Лист2" xfId="41"/>
    <cellStyle name="Обычный_Лист3" xfId="16"/>
    <cellStyle name="Обычный_Моно 304" xfId="17"/>
    <cellStyle name="Обычный_Переходы" xfId="34"/>
    <cellStyle name="Обычный_Приложение  2 ТиС прайс 2" xfId="18"/>
    <cellStyle name="Обычный_Приложение  2 ТиС прайс_Моно 304" xfId="19"/>
    <cellStyle name="Обычный_ПРОМО 30 (316)" xfId="37"/>
    <cellStyle name="Обычный_ПРОМО 50 (316)" xfId="38"/>
    <cellStyle name="Обычный_СТАНДАРТ 30 (444)" xfId="35"/>
    <cellStyle name="Обычный_СТАНДАРТ 50" xfId="26"/>
    <cellStyle name="Обычный_СТАНДАРТ 50 (304)" xfId="36"/>
    <cellStyle name="Обычный_Стандарт овал (304)" xfId="40"/>
    <cellStyle name="Обычный_Стандарт овал (AISI 304)" xfId="28"/>
    <cellStyle name="Обычный_Стеновые крепления" xfId="30"/>
    <cellStyle name="Обычный_ТЕРМО" xfId="20"/>
    <cellStyle name="Обычный_Феррит Моно (430)" xfId="32"/>
    <cellStyle name="Обычный_Феррит Термо (430)" xfId="33"/>
    <cellStyle name="Обычный_ЭНЕРГО (310)" xfId="39"/>
    <cellStyle name="Процентный 2" xfId="21"/>
    <cellStyle name="Процентный 3" xfId="22"/>
    <cellStyle name="Процентный 4" xfId="24"/>
    <cellStyle name="Финансовый" xfId="31" builtinId="3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9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9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4</xdr:row>
      <xdr:rowOff>47625</xdr:rowOff>
    </xdr:from>
    <xdr:to>
      <xdr:col>7</xdr:col>
      <xdr:colOff>466725</xdr:colOff>
      <xdr:row>4</xdr:row>
      <xdr:rowOff>371475</xdr:rowOff>
    </xdr:to>
    <xdr:pic>
      <xdr:nvPicPr>
        <xdr:cNvPr id="1028" name="Рисунок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724025"/>
          <a:ext cx="6048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419100</xdr:colOff>
      <xdr:row>0</xdr:row>
      <xdr:rowOff>161925</xdr:rowOff>
    </xdr:from>
    <xdr:to>
      <xdr:col>5</xdr:col>
      <xdr:colOff>485775</xdr:colOff>
      <xdr:row>3</xdr:row>
      <xdr:rowOff>152400</xdr:rowOff>
    </xdr:to>
    <xdr:pic>
      <xdr:nvPicPr>
        <xdr:cNvPr id="1029" name="Рисунок 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61925"/>
          <a:ext cx="23717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13</xdr:row>
      <xdr:rowOff>152401</xdr:rowOff>
    </xdr:from>
    <xdr:to>
      <xdr:col>11</xdr:col>
      <xdr:colOff>364759</xdr:colOff>
      <xdr:row>15</xdr:row>
      <xdr:rowOff>368114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553076"/>
          <a:ext cx="8641984" cy="1105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174414</xdr:colOff>
      <xdr:row>3</xdr:row>
      <xdr:rowOff>0</xdr:rowOff>
    </xdr:from>
    <xdr:to>
      <xdr:col>16</xdr:col>
      <xdr:colOff>571499</xdr:colOff>
      <xdr:row>5</xdr:row>
      <xdr:rowOff>28014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1130281" y="711200"/>
          <a:ext cx="8592818" cy="4005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Стандарт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10</xdr:col>
      <xdr:colOff>81491</xdr:colOff>
      <xdr:row>1</xdr:row>
      <xdr:rowOff>109009</xdr:rowOff>
    </xdr:from>
    <xdr:ext cx="1828800" cy="948863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7358" y="379942"/>
          <a:ext cx="1828800" cy="948863"/>
        </a:xfrm>
        <a:prstGeom prst="rect">
          <a:avLst/>
        </a:prstGeom>
      </xdr:spPr>
    </xdr:pic>
    <xdr:clientData/>
  </xdr:oneCellAnchor>
  <xdr:twoCellAnchor editAs="oneCell">
    <xdr:from>
      <xdr:col>10</xdr:col>
      <xdr:colOff>0</xdr:colOff>
      <xdr:row>51</xdr:row>
      <xdr:rowOff>1</xdr:rowOff>
    </xdr:from>
    <xdr:to>
      <xdr:col>16</xdr:col>
      <xdr:colOff>391583</xdr:colOff>
      <xdr:row>56</xdr:row>
      <xdr:rowOff>57934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5867" y="12657668"/>
          <a:ext cx="9256183" cy="1124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4296834</xdr:colOff>
      <xdr:row>3</xdr:row>
      <xdr:rowOff>0</xdr:rowOff>
    </xdr:from>
    <xdr:to>
      <xdr:col>18</xdr:col>
      <xdr:colOff>571499</xdr:colOff>
      <xdr:row>5</xdr:row>
      <xdr:rowOff>28014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468284" y="714375"/>
          <a:ext cx="4875740" cy="409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Стандарт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12</xdr:col>
      <xdr:colOff>81491</xdr:colOff>
      <xdr:row>1</xdr:row>
      <xdr:rowOff>109009</xdr:rowOff>
    </xdr:from>
    <xdr:ext cx="1828800" cy="948863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41" y="366184"/>
          <a:ext cx="1828800" cy="948863"/>
        </a:xfrm>
        <a:prstGeom prst="rect">
          <a:avLst/>
        </a:prstGeom>
      </xdr:spPr>
    </xdr:pic>
    <xdr:clientData/>
  </xdr:oneCellAnchor>
  <xdr:twoCellAnchor editAs="oneCell">
    <xdr:from>
      <xdr:col>12</xdr:col>
      <xdr:colOff>1</xdr:colOff>
      <xdr:row>66</xdr:row>
      <xdr:rowOff>0</xdr:rowOff>
    </xdr:from>
    <xdr:to>
      <xdr:col>18</xdr:col>
      <xdr:colOff>476251</xdr:colOff>
      <xdr:row>71</xdr:row>
      <xdr:rowOff>68763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17346083"/>
          <a:ext cx="9059334" cy="1158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2019300</xdr:colOff>
      <xdr:row>2</xdr:row>
      <xdr:rowOff>47626</xdr:rowOff>
    </xdr:from>
    <xdr:to>
      <xdr:col>6</xdr:col>
      <xdr:colOff>409575</xdr:colOff>
      <xdr:row>4</xdr:row>
      <xdr:rowOff>142876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371476"/>
          <a:ext cx="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Промо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2066925</xdr:colOff>
      <xdr:row>7</xdr:row>
      <xdr:rowOff>9526</xdr:rowOff>
    </xdr:from>
    <xdr:to>
      <xdr:col>4</xdr:col>
      <xdr:colOff>781050</xdr:colOff>
      <xdr:row>9</xdr:row>
      <xdr:rowOff>85726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1143001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3</xdr:col>
      <xdr:colOff>819151</xdr:colOff>
      <xdr:row>27</xdr:row>
      <xdr:rowOff>38100</xdr:rowOff>
    </xdr:from>
    <xdr:to>
      <xdr:col>6</xdr:col>
      <xdr:colOff>228601</xdr:colOff>
      <xdr:row>29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0" y="6905625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30 мм        </a:t>
          </a:r>
        </a:p>
      </xdr:txBody>
    </xdr:sp>
    <xdr:clientData/>
  </xdr:twoCellAnchor>
  <xdr:twoCellAnchor editAs="oneCell">
    <xdr:from>
      <xdr:col>14</xdr:col>
      <xdr:colOff>0</xdr:colOff>
      <xdr:row>2</xdr:row>
      <xdr:rowOff>85725</xdr:rowOff>
    </xdr:from>
    <xdr:to>
      <xdr:col>14</xdr:col>
      <xdr:colOff>1828800</xdr:colOff>
      <xdr:row>8</xdr:row>
      <xdr:rowOff>66675</xdr:rowOff>
    </xdr:to>
    <xdr:pic>
      <xdr:nvPicPr>
        <xdr:cNvPr id="13327" name="Рисунок 5">
          <a:extLst>
            <a:ext uri="{FF2B5EF4-FFF2-40B4-BE49-F238E27FC236}">
              <a16:creationId xmlns:a16="http://schemas.microsoft.com/office/drawing/2014/main" id="{00000000-0008-0000-0B00-00000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957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2047875</xdr:colOff>
      <xdr:row>2</xdr:row>
      <xdr:rowOff>133351</xdr:rowOff>
    </xdr:from>
    <xdr:to>
      <xdr:col>17</xdr:col>
      <xdr:colOff>438150</xdr:colOff>
      <xdr:row>5</xdr:row>
      <xdr:rowOff>66676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238375" y="457201"/>
          <a:ext cx="44481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Промо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14</xdr:col>
      <xdr:colOff>2066925</xdr:colOff>
      <xdr:row>7</xdr:row>
      <xdr:rowOff>9526</xdr:rowOff>
    </xdr:from>
    <xdr:to>
      <xdr:col>15</xdr:col>
      <xdr:colOff>781050</xdr:colOff>
      <xdr:row>9</xdr:row>
      <xdr:rowOff>85726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2257425" y="1143001"/>
          <a:ext cx="32099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14</xdr:col>
      <xdr:colOff>819151</xdr:colOff>
      <xdr:row>27</xdr:row>
      <xdr:rowOff>38100</xdr:rowOff>
    </xdr:from>
    <xdr:to>
      <xdr:col>17</xdr:col>
      <xdr:colOff>228601</xdr:colOff>
      <xdr:row>29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1009651" y="6905625"/>
          <a:ext cx="54673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30 мм        </a:t>
          </a:r>
        </a:p>
      </xdr:txBody>
    </xdr:sp>
    <xdr:clientData/>
  </xdr:twoCellAnchor>
  <xdr:twoCellAnchor editAs="oneCell">
    <xdr:from>
      <xdr:col>14</xdr:col>
      <xdr:colOff>1</xdr:colOff>
      <xdr:row>54</xdr:row>
      <xdr:rowOff>1</xdr:rowOff>
    </xdr:from>
    <xdr:to>
      <xdr:col>20</xdr:col>
      <xdr:colOff>385477</xdr:colOff>
      <xdr:row>60</xdr:row>
      <xdr:rowOff>152401</xdr:rowOff>
    </xdr:to>
    <xdr:pic>
      <xdr:nvPicPr>
        <xdr:cNvPr id="11" name="Рисунок 24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3839826"/>
          <a:ext cx="8786526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2019300</xdr:colOff>
      <xdr:row>2</xdr:row>
      <xdr:rowOff>47626</xdr:rowOff>
    </xdr:from>
    <xdr:to>
      <xdr:col>6</xdr:col>
      <xdr:colOff>409575</xdr:colOff>
      <xdr:row>4</xdr:row>
      <xdr:rowOff>142876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371476"/>
          <a:ext cx="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Промо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2066925</xdr:colOff>
      <xdr:row>7</xdr:row>
      <xdr:rowOff>9526</xdr:rowOff>
    </xdr:from>
    <xdr:to>
      <xdr:col>4</xdr:col>
      <xdr:colOff>781050</xdr:colOff>
      <xdr:row>9</xdr:row>
      <xdr:rowOff>85726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1143001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3</xdr:col>
      <xdr:colOff>819151</xdr:colOff>
      <xdr:row>26</xdr:row>
      <xdr:rowOff>38100</xdr:rowOff>
    </xdr:from>
    <xdr:to>
      <xdr:col>6</xdr:col>
      <xdr:colOff>228601</xdr:colOff>
      <xdr:row>28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0" y="6600825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50 мм        </a:t>
          </a:r>
        </a:p>
      </xdr:txBody>
    </xdr:sp>
    <xdr:clientData/>
  </xdr:twoCellAnchor>
  <xdr:twoCellAnchor editAs="oneCell">
    <xdr:from>
      <xdr:col>9</xdr:col>
      <xdr:colOff>0</xdr:colOff>
      <xdr:row>2</xdr:row>
      <xdr:rowOff>85725</xdr:rowOff>
    </xdr:from>
    <xdr:to>
      <xdr:col>9</xdr:col>
      <xdr:colOff>1828800</xdr:colOff>
      <xdr:row>8</xdr:row>
      <xdr:rowOff>66675</xdr:rowOff>
    </xdr:to>
    <xdr:pic>
      <xdr:nvPicPr>
        <xdr:cNvPr id="14350" name="Рисунок 5">
          <a:extLst>
            <a:ext uri="{FF2B5EF4-FFF2-40B4-BE49-F238E27FC236}">
              <a16:creationId xmlns:a16="http://schemas.microsoft.com/office/drawing/2014/main" id="{00000000-0008-0000-0C00-00000E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957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2047875</xdr:colOff>
      <xdr:row>2</xdr:row>
      <xdr:rowOff>133351</xdr:rowOff>
    </xdr:from>
    <xdr:to>
      <xdr:col>12</xdr:col>
      <xdr:colOff>438150</xdr:colOff>
      <xdr:row>5</xdr:row>
      <xdr:rowOff>66676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2238375" y="457201"/>
          <a:ext cx="48291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Промо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2066925</xdr:colOff>
      <xdr:row>7</xdr:row>
      <xdr:rowOff>9526</xdr:rowOff>
    </xdr:from>
    <xdr:to>
      <xdr:col>10</xdr:col>
      <xdr:colOff>781050</xdr:colOff>
      <xdr:row>9</xdr:row>
      <xdr:rowOff>85726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257425" y="1143001"/>
          <a:ext cx="32099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9</xdr:col>
      <xdr:colOff>819151</xdr:colOff>
      <xdr:row>26</xdr:row>
      <xdr:rowOff>38100</xdr:rowOff>
    </xdr:from>
    <xdr:to>
      <xdr:col>12</xdr:col>
      <xdr:colOff>228601</xdr:colOff>
      <xdr:row>28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1009651" y="6600825"/>
          <a:ext cx="58483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50 мм        </a:t>
          </a:r>
        </a:p>
      </xdr:txBody>
    </xdr:sp>
    <xdr:clientData/>
  </xdr:twoCellAnchor>
  <xdr:twoCellAnchor editAs="oneCell">
    <xdr:from>
      <xdr:col>9</xdr:col>
      <xdr:colOff>1</xdr:colOff>
      <xdr:row>53</xdr:row>
      <xdr:rowOff>1</xdr:rowOff>
    </xdr:from>
    <xdr:to>
      <xdr:col>12</xdr:col>
      <xdr:colOff>571501</xdr:colOff>
      <xdr:row>58</xdr:row>
      <xdr:rowOff>87128</xdr:rowOff>
    </xdr:to>
    <xdr:pic>
      <xdr:nvPicPr>
        <xdr:cNvPr id="11" name="Рисунок 24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3544551"/>
          <a:ext cx="7010400" cy="896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2019300</xdr:colOff>
      <xdr:row>2</xdr:row>
      <xdr:rowOff>47626</xdr:rowOff>
    </xdr:from>
    <xdr:to>
      <xdr:col>6</xdr:col>
      <xdr:colOff>409575</xdr:colOff>
      <xdr:row>4</xdr:row>
      <xdr:rowOff>142876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371476"/>
          <a:ext cx="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Энерго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2066925</xdr:colOff>
      <xdr:row>7</xdr:row>
      <xdr:rowOff>9526</xdr:rowOff>
    </xdr:from>
    <xdr:to>
      <xdr:col>4</xdr:col>
      <xdr:colOff>781050</xdr:colOff>
      <xdr:row>9</xdr:row>
      <xdr:rowOff>85726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0" y="1143001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3</xdr:col>
      <xdr:colOff>819151</xdr:colOff>
      <xdr:row>27</xdr:row>
      <xdr:rowOff>38100</xdr:rowOff>
    </xdr:from>
    <xdr:to>
      <xdr:col>6</xdr:col>
      <xdr:colOff>228601</xdr:colOff>
      <xdr:row>29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0" y="6610350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50 мм        </a:t>
          </a:r>
        </a:p>
      </xdr:txBody>
    </xdr:sp>
    <xdr:clientData/>
  </xdr:twoCellAnchor>
  <xdr:twoCellAnchor editAs="oneCell">
    <xdr:from>
      <xdr:col>8</xdr:col>
      <xdr:colOff>0</xdr:colOff>
      <xdr:row>2</xdr:row>
      <xdr:rowOff>85725</xdr:rowOff>
    </xdr:from>
    <xdr:to>
      <xdr:col>8</xdr:col>
      <xdr:colOff>1828800</xdr:colOff>
      <xdr:row>8</xdr:row>
      <xdr:rowOff>66675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957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2047875</xdr:colOff>
      <xdr:row>2</xdr:row>
      <xdr:rowOff>133351</xdr:rowOff>
    </xdr:from>
    <xdr:to>
      <xdr:col>11</xdr:col>
      <xdr:colOff>438150</xdr:colOff>
      <xdr:row>5</xdr:row>
      <xdr:rowOff>66676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238375" y="457201"/>
          <a:ext cx="48291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Энерго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2066925</xdr:colOff>
      <xdr:row>7</xdr:row>
      <xdr:rowOff>9526</xdr:rowOff>
    </xdr:from>
    <xdr:to>
      <xdr:col>9</xdr:col>
      <xdr:colOff>781050</xdr:colOff>
      <xdr:row>9</xdr:row>
      <xdr:rowOff>85726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2257425" y="1143001"/>
          <a:ext cx="32099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8</xdr:col>
      <xdr:colOff>819151</xdr:colOff>
      <xdr:row>27</xdr:row>
      <xdr:rowOff>38100</xdr:rowOff>
    </xdr:from>
    <xdr:to>
      <xdr:col>11</xdr:col>
      <xdr:colOff>228601</xdr:colOff>
      <xdr:row>29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1009651" y="6610350"/>
          <a:ext cx="58483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50 мм        </a:t>
          </a:r>
        </a:p>
      </xdr:txBody>
    </xdr:sp>
    <xdr:clientData/>
  </xdr:twoCellAnchor>
  <xdr:twoCellAnchor editAs="oneCell">
    <xdr:from>
      <xdr:col>8</xdr:col>
      <xdr:colOff>1</xdr:colOff>
      <xdr:row>53</xdr:row>
      <xdr:rowOff>1</xdr:rowOff>
    </xdr:from>
    <xdr:to>
      <xdr:col>11</xdr:col>
      <xdr:colOff>858385</xdr:colOff>
      <xdr:row>58</xdr:row>
      <xdr:rowOff>123826</xdr:rowOff>
    </xdr:to>
    <xdr:pic>
      <xdr:nvPicPr>
        <xdr:cNvPr id="11" name="Рисунок 24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3163551"/>
          <a:ext cx="7297284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66675</xdr:rowOff>
    </xdr:from>
    <xdr:to>
      <xdr:col>4</xdr:col>
      <xdr:colOff>1914525</xdr:colOff>
      <xdr:row>4</xdr:row>
      <xdr:rowOff>104775</xdr:rowOff>
    </xdr:to>
    <xdr:pic>
      <xdr:nvPicPr>
        <xdr:cNvPr id="10245" name="Рисунок 8">
          <a:extLst>
            <a:ext uri="{FF2B5EF4-FFF2-40B4-BE49-F238E27FC236}">
              <a16:creationId xmlns:a16="http://schemas.microsoft.com/office/drawing/2014/main" id="{00000000-0008-0000-0E00-000005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1895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1905000</xdr:colOff>
      <xdr:row>1</xdr:row>
      <xdr:rowOff>85725</xdr:rowOff>
    </xdr:from>
    <xdr:to>
      <xdr:col>5</xdr:col>
      <xdr:colOff>1257300</xdr:colOff>
      <xdr:row>5</xdr:row>
      <xdr:rowOff>9524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2276475" y="304800"/>
          <a:ext cx="4676775" cy="885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Стандарт Овал Моно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4</xdr:col>
      <xdr:colOff>1</xdr:colOff>
      <xdr:row>21</xdr:row>
      <xdr:rowOff>1</xdr:rowOff>
    </xdr:from>
    <xdr:to>
      <xdr:col>5</xdr:col>
      <xdr:colOff>1400176</xdr:colOff>
      <xdr:row>26</xdr:row>
      <xdr:rowOff>50576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6019801"/>
          <a:ext cx="6724650" cy="86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0</xdr:row>
      <xdr:rowOff>66675</xdr:rowOff>
    </xdr:from>
    <xdr:to>
      <xdr:col>9</xdr:col>
      <xdr:colOff>1914525</xdr:colOff>
      <xdr:row>4</xdr:row>
      <xdr:rowOff>104775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59280F99-B9B3-438F-91DD-22AE35A8E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6675"/>
          <a:ext cx="1895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1904999</xdr:colOff>
      <xdr:row>2</xdr:row>
      <xdr:rowOff>9525</xdr:rowOff>
    </xdr:from>
    <xdr:to>
      <xdr:col>13</xdr:col>
      <xdr:colOff>333374</xdr:colOff>
      <xdr:row>5</xdr:row>
      <xdr:rowOff>9524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0CAF6C4-73DD-41C0-B398-F961DA0CCC9D}"/>
            </a:ext>
          </a:extLst>
        </xdr:cNvPr>
        <xdr:cNvSpPr txBox="1"/>
      </xdr:nvSpPr>
      <xdr:spPr>
        <a:xfrm>
          <a:off x="2276474" y="419100"/>
          <a:ext cx="6829425" cy="771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Прайс на кровельный уплотнитель дымохода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9</xdr:col>
      <xdr:colOff>1</xdr:colOff>
      <xdr:row>18</xdr:row>
      <xdr:rowOff>1</xdr:rowOff>
    </xdr:from>
    <xdr:to>
      <xdr:col>11</xdr:col>
      <xdr:colOff>716281</xdr:colOff>
      <xdr:row>23</xdr:row>
      <xdr:rowOff>50576</xdr:rowOff>
    </xdr:to>
    <xdr:pic>
      <xdr:nvPicPr>
        <xdr:cNvPr id="4" name="Рисунок 24">
          <a:extLst>
            <a:ext uri="{FF2B5EF4-FFF2-40B4-BE49-F238E27FC236}">
              <a16:creationId xmlns:a16="http://schemas.microsoft.com/office/drawing/2014/main" id="{51EBE5AA-D6C1-4572-86B3-09FF9680A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6429376"/>
          <a:ext cx="6724650" cy="86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581025</xdr:colOff>
      <xdr:row>0</xdr:row>
      <xdr:rowOff>247650</xdr:rowOff>
    </xdr:from>
    <xdr:ext cx="2286000" cy="1202675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47650"/>
          <a:ext cx="2286000" cy="120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2614084</xdr:colOff>
      <xdr:row>4</xdr:row>
      <xdr:rowOff>95250</xdr:rowOff>
    </xdr:from>
    <xdr:to>
      <xdr:col>6</xdr:col>
      <xdr:colOff>84667</xdr:colOff>
      <xdr:row>6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935817" y="958850"/>
          <a:ext cx="3007783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Аксессуары для бани</a:t>
          </a:r>
        </a:p>
      </xdr:txBody>
    </xdr:sp>
    <xdr:clientData/>
  </xdr:twoCellAnchor>
  <xdr:twoCellAnchor editAs="oneCell">
    <xdr:from>
      <xdr:col>0</xdr:col>
      <xdr:colOff>0</xdr:colOff>
      <xdr:row>17</xdr:row>
      <xdr:rowOff>65855</xdr:rowOff>
    </xdr:from>
    <xdr:to>
      <xdr:col>11</xdr:col>
      <xdr:colOff>559435</xdr:colOff>
      <xdr:row>25</xdr:row>
      <xdr:rowOff>92286</xdr:rowOff>
    </xdr:to>
    <xdr:pic>
      <xdr:nvPicPr>
        <xdr:cNvPr id="6" name="Рисунок 2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92272"/>
          <a:ext cx="10075333" cy="128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8</xdr:col>
      <xdr:colOff>533401</xdr:colOff>
      <xdr:row>5</xdr:row>
      <xdr:rowOff>151342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828675"/>
          <a:ext cx="0" cy="341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Адаптеры</a:t>
          </a:r>
        </a:p>
      </xdr:txBody>
    </xdr:sp>
    <xdr:clientData/>
  </xdr:twoCellAnchor>
  <xdr:oneCellAnchor>
    <xdr:from>
      <xdr:col>32</xdr:col>
      <xdr:colOff>38101</xdr:colOff>
      <xdr:row>0</xdr:row>
      <xdr:rowOff>95250</xdr:rowOff>
    </xdr:from>
    <xdr:ext cx="2286000" cy="1202675"/>
    <xdr:pic>
      <xdr:nvPicPr>
        <xdr:cNvPr id="3" name="Рисунок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95250"/>
          <a:ext cx="2286000" cy="120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33</xdr:col>
      <xdr:colOff>1</xdr:colOff>
      <xdr:row>3</xdr:row>
      <xdr:rowOff>104774</xdr:rowOff>
    </xdr:from>
    <xdr:to>
      <xdr:col>40</xdr:col>
      <xdr:colOff>533401</xdr:colOff>
      <xdr:row>6</xdr:row>
      <xdr:rowOff>57149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581526" y="742949"/>
          <a:ext cx="4800600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Адаптеры</a:t>
          </a:r>
        </a:p>
      </xdr:txBody>
    </xdr:sp>
    <xdr:clientData/>
  </xdr:twoCellAnchor>
  <xdr:twoCellAnchor editAs="oneCell">
    <xdr:from>
      <xdr:col>31</xdr:col>
      <xdr:colOff>127001</xdr:colOff>
      <xdr:row>37</xdr:row>
      <xdr:rowOff>86757</xdr:rowOff>
    </xdr:from>
    <xdr:to>
      <xdr:col>43</xdr:col>
      <xdr:colOff>349250</xdr:colOff>
      <xdr:row>44</xdr:row>
      <xdr:rowOff>153079</xdr:rowOff>
    </xdr:to>
    <xdr:pic>
      <xdr:nvPicPr>
        <xdr:cNvPr id="6" name="Рисунок 2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8849757"/>
          <a:ext cx="10943166" cy="1399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8</xdr:col>
      <xdr:colOff>533401</xdr:colOff>
      <xdr:row>5</xdr:row>
      <xdr:rowOff>151342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828675"/>
          <a:ext cx="0" cy="341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Переходы</a:t>
          </a:r>
        </a:p>
      </xdr:txBody>
    </xdr:sp>
    <xdr:clientData/>
  </xdr:twoCellAnchor>
  <xdr:oneCellAnchor>
    <xdr:from>
      <xdr:col>30</xdr:col>
      <xdr:colOff>38101</xdr:colOff>
      <xdr:row>0</xdr:row>
      <xdr:rowOff>95250</xdr:rowOff>
    </xdr:from>
    <xdr:ext cx="2286000" cy="1202675"/>
    <xdr:pic>
      <xdr:nvPicPr>
        <xdr:cNvPr id="3" name="Рисунок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95250"/>
          <a:ext cx="2286000" cy="120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31</xdr:col>
      <xdr:colOff>1</xdr:colOff>
      <xdr:row>3</xdr:row>
      <xdr:rowOff>104774</xdr:rowOff>
    </xdr:from>
    <xdr:to>
      <xdr:col>38</xdr:col>
      <xdr:colOff>533401</xdr:colOff>
      <xdr:row>6</xdr:row>
      <xdr:rowOff>57149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524376" y="742949"/>
          <a:ext cx="4800600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Переходы</a:t>
          </a:r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40</xdr:col>
      <xdr:colOff>518584</xdr:colOff>
      <xdr:row>59</xdr:row>
      <xdr:rowOff>17585</xdr:rowOff>
    </xdr:to>
    <xdr:pic>
      <xdr:nvPicPr>
        <xdr:cNvPr id="6" name="Рисунок 2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98667"/>
          <a:ext cx="10562167" cy="1351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1</xdr:row>
      <xdr:rowOff>57150</xdr:rowOff>
    </xdr:from>
    <xdr:to>
      <xdr:col>4</xdr:col>
      <xdr:colOff>1419225</xdr:colOff>
      <xdr:row>4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A680C3B-7D02-4552-97BF-2A5DB631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14325"/>
          <a:ext cx="12763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1590676</xdr:colOff>
      <xdr:row>2</xdr:row>
      <xdr:rowOff>66674</xdr:rowOff>
    </xdr:from>
    <xdr:to>
      <xdr:col>6</xdr:col>
      <xdr:colOff>0</xdr:colOff>
      <xdr:row>5</xdr:row>
      <xdr:rowOff>19048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C8386D-D546-4149-8082-0A539266DAAB}"/>
            </a:ext>
          </a:extLst>
        </xdr:cNvPr>
        <xdr:cNvSpPr txBox="1">
          <a:spLocks noChangeArrowheads="1"/>
        </xdr:cNvSpPr>
      </xdr:nvSpPr>
      <xdr:spPr bwMode="auto">
        <a:xfrm rot="16200000">
          <a:off x="3643314" y="-1166814"/>
          <a:ext cx="657224" cy="40195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anchorCtr="0" upright="1"/>
        <a:lstStyle/>
        <a:p>
          <a:pPr algn="ctr" rtl="0">
            <a:lnSpc>
              <a:spcPts val="900"/>
            </a:lnSpc>
            <a:defRPr sz="1000"/>
          </a:pPr>
          <a:r>
            <a:rPr lang="ru-RU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ППШ, баки, теплообменники</a:t>
          </a:r>
        </a:p>
        <a:p>
          <a:pPr algn="ctr" rtl="0">
            <a:lnSpc>
              <a:spcPts val="900"/>
            </a:lnSpc>
            <a:defRPr sz="1000"/>
          </a:pPr>
          <a:endParaRPr lang="ru-RU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923925</xdr:colOff>
      <xdr:row>5</xdr:row>
      <xdr:rowOff>142874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A97285C-0005-4BCD-8210-90EA514CA47B}"/>
            </a:ext>
          </a:extLst>
        </xdr:cNvPr>
        <xdr:cNvSpPr txBox="1">
          <a:spLocks noChangeArrowheads="1"/>
        </xdr:cNvSpPr>
      </xdr:nvSpPr>
      <xdr:spPr bwMode="auto">
        <a:xfrm rot="16200000">
          <a:off x="-328612" y="966787"/>
          <a:ext cx="65722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anchorCtr="0" upright="1"/>
        <a:lstStyle/>
        <a:p>
          <a:pPr algn="ctr" rtl="0">
            <a:lnSpc>
              <a:spcPts val="900"/>
            </a:lnSpc>
            <a:defRPr sz="1000"/>
          </a:pPr>
          <a:r>
            <a:rPr lang="ru-RU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ППШ-М и Бак-ватерпасс</a:t>
          </a:r>
        </a:p>
        <a:p>
          <a:pPr algn="ctr" rtl="0">
            <a:lnSpc>
              <a:spcPts val="900"/>
            </a:lnSpc>
            <a:defRPr sz="1000"/>
          </a:pPr>
          <a:endParaRPr lang="ru-RU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1</xdr:colOff>
      <xdr:row>40</xdr:row>
      <xdr:rowOff>0</xdr:rowOff>
    </xdr:from>
    <xdr:to>
      <xdr:col>6</xdr:col>
      <xdr:colOff>3305176</xdr:colOff>
      <xdr:row>46</xdr:row>
      <xdr:rowOff>26010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E57290F2-D3EE-41A3-B13F-6D94F3520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2656820"/>
          <a:ext cx="9073515" cy="11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186690</xdr:colOff>
      <xdr:row>11</xdr:row>
      <xdr:rowOff>278130</xdr:rowOff>
    </xdr:from>
    <xdr:to>
      <xdr:col>4</xdr:col>
      <xdr:colOff>186690</xdr:colOff>
      <xdr:row>13</xdr:row>
      <xdr:rowOff>278129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18A8BBE-539F-4557-AD50-22C02D653AD0}"/>
            </a:ext>
          </a:extLst>
        </xdr:cNvPr>
        <xdr:cNvSpPr txBox="1">
          <a:spLocks noChangeArrowheads="1"/>
        </xdr:cNvSpPr>
      </xdr:nvSpPr>
      <xdr:spPr bwMode="auto">
        <a:xfrm rot="16200000">
          <a:off x="240030" y="3722370"/>
          <a:ext cx="65531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anchorCtr="0" upright="1"/>
        <a:lstStyle/>
        <a:p>
          <a:pPr algn="ctr" rtl="0">
            <a:lnSpc>
              <a:spcPts val="900"/>
            </a:lnSpc>
            <a:defRPr sz="1000"/>
          </a:pPr>
          <a:r>
            <a:rPr lang="ru-RU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Баки, Теплообменники, Конвекторы</a:t>
          </a:r>
          <a:endParaRPr lang="ru-RU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8</xdr:row>
      <xdr:rowOff>0</xdr:rowOff>
    </xdr:from>
    <xdr:to>
      <xdr:col>27</xdr:col>
      <xdr:colOff>771525</xdr:colOff>
      <xdr:row>9</xdr:row>
      <xdr:rowOff>42863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5240000" y="1666875"/>
          <a:ext cx="771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1914525</xdr:colOff>
      <xdr:row>39</xdr:row>
      <xdr:rowOff>0</xdr:rowOff>
    </xdr:from>
    <xdr:to>
      <xdr:col>27</xdr:col>
      <xdr:colOff>2686050</xdr:colOff>
      <xdr:row>40</xdr:row>
      <xdr:rowOff>16669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0088225" y="10610850"/>
          <a:ext cx="771525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/>
        </a:p>
      </xdr:txBody>
    </xdr:sp>
    <xdr:clientData/>
  </xdr:twoCellAnchor>
  <xdr:twoCellAnchor editAs="oneCell">
    <xdr:from>
      <xdr:col>27</xdr:col>
      <xdr:colOff>0</xdr:colOff>
      <xdr:row>8</xdr:row>
      <xdr:rowOff>0</xdr:rowOff>
    </xdr:from>
    <xdr:to>
      <xdr:col>27</xdr:col>
      <xdr:colOff>771525</xdr:colOff>
      <xdr:row>9</xdr:row>
      <xdr:rowOff>238126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5240000" y="1666875"/>
          <a:ext cx="7715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36809</xdr:colOff>
      <xdr:row>0</xdr:row>
      <xdr:rowOff>273845</xdr:rowOff>
    </xdr:from>
    <xdr:ext cx="2534941" cy="1333644"/>
    <xdr:pic>
      <xdr:nvPicPr>
        <xdr:cNvPr id="9" name="Рисунок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7403" y="273845"/>
          <a:ext cx="2534941" cy="1333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30</xdr:col>
      <xdr:colOff>202406</xdr:colOff>
      <xdr:row>3</xdr:row>
      <xdr:rowOff>47627</xdr:rowOff>
    </xdr:from>
    <xdr:to>
      <xdr:col>43</xdr:col>
      <xdr:colOff>302684</xdr:colOff>
      <xdr:row>5</xdr:row>
      <xdr:rowOff>26196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5419844" y="750096"/>
          <a:ext cx="5827184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Комплектующие и хомуты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27</xdr:col>
      <xdr:colOff>0</xdr:colOff>
      <xdr:row>40</xdr:row>
      <xdr:rowOff>0</xdr:rowOff>
    </xdr:from>
    <xdr:to>
      <xdr:col>45</xdr:col>
      <xdr:colOff>404812</xdr:colOff>
      <xdr:row>48</xdr:row>
      <xdr:rowOff>58693</xdr:rowOff>
    </xdr:to>
    <xdr:pic>
      <xdr:nvPicPr>
        <xdr:cNvPr id="8" name="Рисунок 2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3700" y="10810875"/>
          <a:ext cx="12720637" cy="1458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8</xdr:row>
      <xdr:rowOff>0</xdr:rowOff>
    </xdr:from>
    <xdr:to>
      <xdr:col>27</xdr:col>
      <xdr:colOff>771525</xdr:colOff>
      <xdr:row>9</xdr:row>
      <xdr:rowOff>42862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666875"/>
          <a:ext cx="771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1914525</xdr:colOff>
      <xdr:row>35</xdr:row>
      <xdr:rowOff>0</xdr:rowOff>
    </xdr:from>
    <xdr:to>
      <xdr:col>27</xdr:col>
      <xdr:colOff>2686050</xdr:colOff>
      <xdr:row>36</xdr:row>
      <xdr:rowOff>16669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257425" y="9658350"/>
          <a:ext cx="771525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/>
        </a:p>
      </xdr:txBody>
    </xdr:sp>
    <xdr:clientData/>
  </xdr:twoCellAnchor>
  <xdr:twoCellAnchor editAs="oneCell">
    <xdr:from>
      <xdr:col>27</xdr:col>
      <xdr:colOff>0</xdr:colOff>
      <xdr:row>8</xdr:row>
      <xdr:rowOff>0</xdr:rowOff>
    </xdr:from>
    <xdr:to>
      <xdr:col>27</xdr:col>
      <xdr:colOff>771525</xdr:colOff>
      <xdr:row>9</xdr:row>
      <xdr:rowOff>238125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666875"/>
          <a:ext cx="7715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154781</xdr:colOff>
      <xdr:row>1</xdr:row>
      <xdr:rowOff>35720</xdr:rowOff>
    </xdr:from>
    <xdr:to>
      <xdr:col>27</xdr:col>
      <xdr:colOff>2571730</xdr:colOff>
      <xdr:row>7</xdr:row>
      <xdr:rowOff>90484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4844" y="369095"/>
          <a:ext cx="2416949" cy="1269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119062</xdr:colOff>
      <xdr:row>3</xdr:row>
      <xdr:rowOff>130970</xdr:rowOff>
    </xdr:from>
    <xdr:to>
      <xdr:col>41</xdr:col>
      <xdr:colOff>171715</xdr:colOff>
      <xdr:row>5</xdr:row>
      <xdr:rowOff>109538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3967281" y="714376"/>
          <a:ext cx="5827184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Стеновые крепления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27</xdr:col>
      <xdr:colOff>0</xdr:colOff>
      <xdr:row>36</xdr:row>
      <xdr:rowOff>0</xdr:rowOff>
    </xdr:from>
    <xdr:to>
      <xdr:col>47</xdr:col>
      <xdr:colOff>319368</xdr:colOff>
      <xdr:row>44</xdr:row>
      <xdr:rowOff>131528</xdr:rowOff>
    </xdr:to>
    <xdr:pic>
      <xdr:nvPicPr>
        <xdr:cNvPr id="8" name="Рисунок 2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048875"/>
          <a:ext cx="13301943" cy="1531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</xdr:row>
      <xdr:rowOff>133350</xdr:rowOff>
    </xdr:from>
    <xdr:to>
      <xdr:col>9</xdr:col>
      <xdr:colOff>396875</xdr:colOff>
      <xdr:row>3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381000"/>
          <a:ext cx="0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latin typeface="Arial Narrow" panose="020B0606020202030204" pitchFamily="34" charset="0"/>
            </a:rPr>
            <a:t>Дымоходы ТиС Феррит</a:t>
          </a:r>
        </a:p>
      </xdr:txBody>
    </xdr:sp>
    <xdr:clientData/>
  </xdr:twoCellAnchor>
  <xdr:twoCellAnchor>
    <xdr:from>
      <xdr:col>2</xdr:col>
      <xdr:colOff>117475</xdr:colOff>
      <xdr:row>6</xdr:row>
      <xdr:rowOff>87842</xdr:rowOff>
    </xdr:from>
    <xdr:to>
      <xdr:col>8</xdr:col>
      <xdr:colOff>146050</xdr:colOff>
      <xdr:row>8</xdr:row>
      <xdr:rowOff>21167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932892" y="1410759"/>
          <a:ext cx="2780241" cy="356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 editAs="oneCell">
    <xdr:from>
      <xdr:col>18</xdr:col>
      <xdr:colOff>314325</xdr:colOff>
      <xdr:row>2</xdr:row>
      <xdr:rowOff>0</xdr:rowOff>
    </xdr:from>
    <xdr:to>
      <xdr:col>18</xdr:col>
      <xdr:colOff>2266950</xdr:colOff>
      <xdr:row>7</xdr:row>
      <xdr:rowOff>85725</xdr:rowOff>
    </xdr:to>
    <xdr:pic>
      <xdr:nvPicPr>
        <xdr:cNvPr id="15370" name="Рисунок 3">
          <a:extLst>
            <a:ext uri="{FF2B5EF4-FFF2-40B4-BE49-F238E27FC236}">
              <a16:creationId xmlns:a16="http://schemas.microsoft.com/office/drawing/2014/main" id="{00000000-0008-0000-0700-00000A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38150"/>
          <a:ext cx="19526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4363508</xdr:colOff>
      <xdr:row>2</xdr:row>
      <xdr:rowOff>114299</xdr:rowOff>
    </xdr:from>
    <xdr:to>
      <xdr:col>27</xdr:col>
      <xdr:colOff>386291</xdr:colOff>
      <xdr:row>4</xdr:row>
      <xdr:rowOff>116416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4554008" y="552449"/>
          <a:ext cx="5957358" cy="440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Феррит</a:t>
          </a:r>
        </a:p>
      </xdr:txBody>
    </xdr:sp>
    <xdr:clientData/>
  </xdr:twoCellAnchor>
  <xdr:twoCellAnchor editAs="oneCell">
    <xdr:from>
      <xdr:col>30</xdr:col>
      <xdr:colOff>219075</xdr:colOff>
      <xdr:row>2</xdr:row>
      <xdr:rowOff>76200</xdr:rowOff>
    </xdr:from>
    <xdr:to>
      <xdr:col>31</xdr:col>
      <xdr:colOff>657225</xdr:colOff>
      <xdr:row>6</xdr:row>
      <xdr:rowOff>209550</xdr:rowOff>
    </xdr:to>
    <xdr:pic>
      <xdr:nvPicPr>
        <xdr:cNvPr id="15372" name="Рисунок 5">
          <a:extLst>
            <a:ext uri="{FF2B5EF4-FFF2-40B4-BE49-F238E27FC236}">
              <a16:creationId xmlns:a16="http://schemas.microsoft.com/office/drawing/2014/main" id="{00000000-0008-0000-0700-00000C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514350"/>
          <a:ext cx="11334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85725</xdr:colOff>
      <xdr:row>6</xdr:row>
      <xdr:rowOff>140759</xdr:rowOff>
    </xdr:from>
    <xdr:to>
      <xdr:col>26</xdr:col>
      <xdr:colOff>114300</xdr:colOff>
      <xdr:row>8</xdr:row>
      <xdr:rowOff>31750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5343525" y="1455209"/>
          <a:ext cx="4200525" cy="3100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 editAs="oneCell">
    <xdr:from>
      <xdr:col>18</xdr:col>
      <xdr:colOff>1</xdr:colOff>
      <xdr:row>53</xdr:row>
      <xdr:rowOff>0</xdr:rowOff>
    </xdr:from>
    <xdr:to>
      <xdr:col>28</xdr:col>
      <xdr:colOff>423334</xdr:colOff>
      <xdr:row>60</xdr:row>
      <xdr:rowOff>83921</xdr:rowOff>
    </xdr:to>
    <xdr:pic>
      <xdr:nvPicPr>
        <xdr:cNvPr id="9" name="Рисунок 24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509500"/>
          <a:ext cx="11080750" cy="1417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3</xdr:row>
      <xdr:rowOff>133351</xdr:rowOff>
    </xdr:from>
    <xdr:to>
      <xdr:col>9</xdr:col>
      <xdr:colOff>647700</xdr:colOff>
      <xdr:row>5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790576"/>
          <a:ext cx="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Феррит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17</xdr:col>
      <xdr:colOff>200025</xdr:colOff>
      <xdr:row>2</xdr:row>
      <xdr:rowOff>76200</xdr:rowOff>
    </xdr:from>
    <xdr:to>
      <xdr:col>17</xdr:col>
      <xdr:colOff>2419350</xdr:colOff>
      <xdr:row>7</xdr:row>
      <xdr:rowOff>266700</xdr:rowOff>
    </xdr:to>
    <xdr:pic>
      <xdr:nvPicPr>
        <xdr:cNvPr id="16392" name="Рисунок 2">
          <a:extLst>
            <a:ext uri="{FF2B5EF4-FFF2-40B4-BE49-F238E27FC236}">
              <a16:creationId xmlns:a16="http://schemas.microsoft.com/office/drawing/2014/main" id="{00000000-0008-0000-0800-000008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42925"/>
          <a:ext cx="2219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323849</xdr:colOff>
      <xdr:row>2</xdr:row>
      <xdr:rowOff>122143</xdr:rowOff>
    </xdr:from>
    <xdr:to>
      <xdr:col>26</xdr:col>
      <xdr:colOff>647700</xdr:colOff>
      <xdr:row>4</xdr:row>
      <xdr:rowOff>160243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695949" y="588868"/>
          <a:ext cx="5800726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Феррит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29</xdr:col>
      <xdr:colOff>581025</xdr:colOff>
      <xdr:row>2</xdr:row>
      <xdr:rowOff>76200</xdr:rowOff>
    </xdr:from>
    <xdr:to>
      <xdr:col>31</xdr:col>
      <xdr:colOff>452967</xdr:colOff>
      <xdr:row>7</xdr:row>
      <xdr:rowOff>142875</xdr:rowOff>
    </xdr:to>
    <xdr:pic>
      <xdr:nvPicPr>
        <xdr:cNvPr id="16395" name="Рисунок 5">
          <a:extLst>
            <a:ext uri="{FF2B5EF4-FFF2-40B4-BE49-F238E27FC236}">
              <a16:creationId xmlns:a16="http://schemas.microsoft.com/office/drawing/2014/main" id="{00000000-0008-0000-0800-00000B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542925"/>
          <a:ext cx="1133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324970</xdr:colOff>
      <xdr:row>7</xdr:row>
      <xdr:rowOff>33617</xdr:rowOff>
    </xdr:from>
    <xdr:to>
      <xdr:col>25</xdr:col>
      <xdr:colOff>465604</xdr:colOff>
      <xdr:row>7</xdr:row>
      <xdr:rowOff>392205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6392395" y="1452842"/>
          <a:ext cx="4226859" cy="358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</a:t>
          </a:r>
        </a:p>
      </xdr:txBody>
    </xdr:sp>
    <xdr:clientData/>
  </xdr:twoCellAnchor>
  <xdr:twoCellAnchor editAs="oneCell">
    <xdr:from>
      <xdr:col>17</xdr:col>
      <xdr:colOff>0</xdr:colOff>
      <xdr:row>55</xdr:row>
      <xdr:rowOff>0</xdr:rowOff>
    </xdr:from>
    <xdr:to>
      <xdr:col>28</xdr:col>
      <xdr:colOff>613833</xdr:colOff>
      <xdr:row>62</xdr:row>
      <xdr:rowOff>150257</xdr:rowOff>
    </xdr:to>
    <xdr:pic>
      <xdr:nvPicPr>
        <xdr:cNvPr id="8" name="Рисунок 2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12149667"/>
          <a:ext cx="11599333" cy="1483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"/>
  <sheetViews>
    <sheetView showGridLines="0" topLeftCell="A22" zoomScale="85" zoomScaleNormal="85" workbookViewId="0">
      <selection activeCell="F11" sqref="F11"/>
    </sheetView>
  </sheetViews>
  <sheetFormatPr defaultColWidth="9.140625" defaultRowHeight="33" x14ac:dyDescent="0.2"/>
  <cols>
    <col min="1" max="4" width="8.85546875" customWidth="1"/>
    <col min="5" max="5" width="34.5703125" customWidth="1"/>
    <col min="6" max="6" width="21.7109375" customWidth="1"/>
    <col min="7" max="7" width="3.28515625" style="9" customWidth="1"/>
    <col min="8" max="8" width="9.140625" style="9"/>
    <col min="9" max="9" width="2.140625" style="9" customWidth="1"/>
    <col min="10" max="16384" width="9.140625" style="9"/>
  </cols>
  <sheetData>
    <row r="2" spans="1:6" x14ac:dyDescent="0.4">
      <c r="A2" s="16"/>
    </row>
    <row r="6" spans="1:6" x14ac:dyDescent="0.2">
      <c r="E6" s="177" t="s">
        <v>581</v>
      </c>
    </row>
    <row r="7" spans="1:6" x14ac:dyDescent="0.25">
      <c r="A7" s="15" t="s">
        <v>41</v>
      </c>
      <c r="B7" s="15"/>
    </row>
    <row r="8" spans="1:6" x14ac:dyDescent="0.25">
      <c r="A8" s="15" t="s">
        <v>42</v>
      </c>
      <c r="B8" s="15"/>
      <c r="C8" s="3"/>
      <c r="D8" s="3"/>
      <c r="E8" s="3"/>
      <c r="F8" s="3"/>
    </row>
    <row r="9" spans="1:6" x14ac:dyDescent="0.25">
      <c r="A9" s="15" t="s">
        <v>39</v>
      </c>
      <c r="B9" s="15"/>
      <c r="C9" s="3"/>
      <c r="D9" s="3"/>
      <c r="E9" s="3"/>
      <c r="F9" s="3"/>
    </row>
    <row r="10" spans="1:6" ht="12.75" customHeight="1" thickBot="1" x14ac:dyDescent="0.3">
      <c r="A10" s="9"/>
      <c r="B10" s="14"/>
      <c r="C10" s="14"/>
      <c r="D10" s="14"/>
      <c r="E10" s="14"/>
      <c r="F10" s="14"/>
    </row>
    <row r="11" spans="1:6" ht="49.5" customHeight="1" thickBot="1" x14ac:dyDescent="0.25">
      <c r="A11" s="1104" t="s">
        <v>40</v>
      </c>
      <c r="B11" s="1105"/>
      <c r="C11" s="1105"/>
      <c r="D11" s="1105"/>
      <c r="E11" s="1106"/>
      <c r="F11" s="495">
        <v>0</v>
      </c>
    </row>
    <row r="15" spans="1:6" ht="36" customHeight="1" x14ac:dyDescent="0.2"/>
  </sheetData>
  <sheetProtection algorithmName="SHA-512" hashValue="aQC09o2brYgQ6lURMy+kxDv8UqOl2maUOBLGOSpacqv4F6+wRLHGfxVK123liNUtaHl2hV9PHB5f9d7ZNodH+A==" saltValue="k2BVHIl0MEwtBy0Pw2anPg==" spinCount="100000" sheet="1" selectLockedCells="1"/>
  <mergeCells count="1">
    <mergeCell ref="A11:E1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52"/>
  <sheetViews>
    <sheetView zoomScale="90" zoomScaleNormal="90" workbookViewId="0">
      <pane xSplit="11" ySplit="10" topLeftCell="L29" activePane="bottomRight" state="frozen"/>
      <selection activeCell="K1" sqref="K1"/>
      <selection pane="topRight" activeCell="M1" sqref="M1"/>
      <selection pane="bottomLeft" activeCell="K11" sqref="K11"/>
      <selection pane="bottomRight" activeCell="C33" sqref="C33"/>
    </sheetView>
  </sheetViews>
  <sheetFormatPr defaultColWidth="9.140625" defaultRowHeight="15" outlineLevelCol="1" x14ac:dyDescent="0.25"/>
  <cols>
    <col min="1" max="1" width="67.28515625" style="178" hidden="1" customWidth="1" outlineLevel="1"/>
    <col min="2" max="7" width="12.42578125" style="178" hidden="1" customWidth="1" outlineLevel="1"/>
    <col min="8" max="9" width="2.5703125" style="178" hidden="1" customWidth="1" outlineLevel="1"/>
    <col min="10" max="10" width="2.5703125" style="178" customWidth="1" collapsed="1"/>
    <col min="11" max="11" width="67.5703125" style="178" customWidth="1"/>
    <col min="12" max="17" width="12.28515625" style="178" customWidth="1"/>
    <col min="18" max="16384" width="9.140625" style="178"/>
  </cols>
  <sheetData>
    <row r="1" spans="1:17" ht="20.25" x14ac:dyDescent="0.3">
      <c r="K1" s="42" t="s">
        <v>255</v>
      </c>
      <c r="L1" s="70">
        <f>'Установка скидки'!$F$11</f>
        <v>0</v>
      </c>
    </row>
    <row r="2" spans="1:17" ht="18" x14ac:dyDescent="0.25">
      <c r="K2" s="179"/>
      <c r="L2" s="179"/>
      <c r="M2" s="179"/>
    </row>
    <row r="3" spans="1:17" ht="18" x14ac:dyDescent="0.25">
      <c r="K3" s="179"/>
      <c r="L3" s="179"/>
      <c r="M3" s="179"/>
    </row>
    <row r="8" spans="1:17" ht="20.25" x14ac:dyDescent="0.3">
      <c r="A8" s="180" t="s">
        <v>256</v>
      </c>
      <c r="B8" s="146"/>
      <c r="C8" s="146"/>
      <c r="D8" s="146"/>
      <c r="E8" s="146"/>
      <c r="F8" s="146"/>
      <c r="G8" s="146"/>
      <c r="K8" s="1200" t="s">
        <v>256</v>
      </c>
      <c r="L8" s="1200"/>
      <c r="M8" s="146"/>
      <c r="N8" s="146"/>
      <c r="O8" s="146"/>
      <c r="P8" s="146"/>
      <c r="Q8" s="146"/>
    </row>
    <row r="9" spans="1:17" ht="10.5" customHeight="1" thickBot="1" x14ac:dyDescent="0.3">
      <c r="A9" s="146"/>
      <c r="B9" s="146"/>
      <c r="C9" s="146"/>
      <c r="D9" s="146"/>
      <c r="E9" s="146"/>
      <c r="F9" s="146"/>
      <c r="G9" s="146"/>
      <c r="K9" s="146"/>
      <c r="L9" s="146"/>
      <c r="M9" s="146"/>
      <c r="N9" s="146"/>
      <c r="O9" s="146"/>
      <c r="P9" s="146"/>
      <c r="Q9" s="146"/>
    </row>
    <row r="10" spans="1:17" ht="30" customHeight="1" thickBot="1" x14ac:dyDescent="0.3">
      <c r="A10" s="181" t="s">
        <v>220</v>
      </c>
      <c r="B10" s="182">
        <v>80</v>
      </c>
      <c r="C10" s="183">
        <v>120</v>
      </c>
      <c r="D10" s="183">
        <v>130</v>
      </c>
      <c r="E10" s="183">
        <v>150</v>
      </c>
      <c r="F10" s="183">
        <v>180</v>
      </c>
      <c r="G10" s="183">
        <v>200</v>
      </c>
      <c r="K10" s="181" t="s">
        <v>220</v>
      </c>
      <c r="L10" s="182">
        <v>80</v>
      </c>
      <c r="M10" s="183">
        <v>120</v>
      </c>
      <c r="N10" s="183">
        <v>130</v>
      </c>
      <c r="O10" s="183">
        <v>150</v>
      </c>
      <c r="P10" s="183">
        <v>180</v>
      </c>
      <c r="Q10" s="209">
        <v>200</v>
      </c>
    </row>
    <row r="11" spans="1:17" ht="21" customHeight="1" x14ac:dyDescent="0.25">
      <c r="A11" s="931" t="s">
        <v>414</v>
      </c>
      <c r="B11" s="932" t="s">
        <v>0</v>
      </c>
      <c r="C11" s="933">
        <v>398</v>
      </c>
      <c r="D11" s="933">
        <v>434</v>
      </c>
      <c r="E11" s="933">
        <v>502</v>
      </c>
      <c r="F11" s="933">
        <v>581</v>
      </c>
      <c r="G11" s="934">
        <v>637</v>
      </c>
      <c r="K11" s="346" t="s">
        <v>414</v>
      </c>
      <c r="L11" s="184" t="str">
        <f t="shared" ref="L11:L26" si="0">IFERROR(B11*(1-$L$1),"-")</f>
        <v>-</v>
      </c>
      <c r="M11" s="185">
        <f t="shared" ref="M11:M26" si="1">IFERROR(C11*(1-$L$1),"-")</f>
        <v>398</v>
      </c>
      <c r="N11" s="185">
        <f t="shared" ref="N11:N26" si="2">IFERROR(D11*(1-$L$1),"-")</f>
        <v>434</v>
      </c>
      <c r="O11" s="185">
        <f t="shared" ref="O11:O26" si="3">IFERROR(E11*(1-$L$1),"-")</f>
        <v>502</v>
      </c>
      <c r="P11" s="185">
        <f t="shared" ref="P11:P26" si="4">IFERROR(F11*(1-$L$1),"-")</f>
        <v>581</v>
      </c>
      <c r="Q11" s="186">
        <f t="shared" ref="Q11:Q26" si="5">IFERROR(G11*(1-$L$1),"-")</f>
        <v>637</v>
      </c>
    </row>
    <row r="12" spans="1:17" ht="21" customHeight="1" x14ac:dyDescent="0.25">
      <c r="A12" s="935" t="s">
        <v>258</v>
      </c>
      <c r="B12" s="936">
        <v>1462</v>
      </c>
      <c r="C12" s="937">
        <v>1649</v>
      </c>
      <c r="D12" s="937">
        <v>1711</v>
      </c>
      <c r="E12" s="937">
        <v>1842</v>
      </c>
      <c r="F12" s="937">
        <v>2141</v>
      </c>
      <c r="G12" s="938">
        <v>2998</v>
      </c>
      <c r="K12" s="347" t="s">
        <v>258</v>
      </c>
      <c r="L12" s="187">
        <f t="shared" si="0"/>
        <v>1462</v>
      </c>
      <c r="M12" s="188">
        <f t="shared" si="1"/>
        <v>1649</v>
      </c>
      <c r="N12" s="188">
        <f t="shared" si="2"/>
        <v>1711</v>
      </c>
      <c r="O12" s="188">
        <f t="shared" si="3"/>
        <v>1842</v>
      </c>
      <c r="P12" s="188">
        <f t="shared" si="4"/>
        <v>2141</v>
      </c>
      <c r="Q12" s="189">
        <f t="shared" si="5"/>
        <v>2998</v>
      </c>
    </row>
    <row r="13" spans="1:17" ht="21" customHeight="1" x14ac:dyDescent="0.25">
      <c r="A13" s="939" t="s">
        <v>259</v>
      </c>
      <c r="B13" s="940">
        <v>423</v>
      </c>
      <c r="C13" s="933">
        <v>550</v>
      </c>
      <c r="D13" s="933">
        <v>582</v>
      </c>
      <c r="E13" s="933">
        <v>684</v>
      </c>
      <c r="F13" s="933">
        <v>857</v>
      </c>
      <c r="G13" s="942">
        <v>1021</v>
      </c>
      <c r="K13" s="199" t="s">
        <v>259</v>
      </c>
      <c r="L13" s="190">
        <f t="shared" si="0"/>
        <v>423</v>
      </c>
      <c r="M13" s="191">
        <f t="shared" si="1"/>
        <v>550</v>
      </c>
      <c r="N13" s="191">
        <f t="shared" si="2"/>
        <v>582</v>
      </c>
      <c r="O13" s="191">
        <f t="shared" si="3"/>
        <v>684</v>
      </c>
      <c r="P13" s="191">
        <f t="shared" si="4"/>
        <v>857</v>
      </c>
      <c r="Q13" s="193">
        <f t="shared" si="5"/>
        <v>1021</v>
      </c>
    </row>
    <row r="14" spans="1:17" ht="21" customHeight="1" x14ac:dyDescent="0.25">
      <c r="A14" s="935" t="s">
        <v>569</v>
      </c>
      <c r="B14" s="943">
        <v>413</v>
      </c>
      <c r="C14" s="944">
        <v>545</v>
      </c>
      <c r="D14" s="944">
        <v>590</v>
      </c>
      <c r="E14" s="944">
        <v>697</v>
      </c>
      <c r="F14" s="944">
        <v>825</v>
      </c>
      <c r="G14" s="962">
        <v>941</v>
      </c>
      <c r="K14" s="343" t="s">
        <v>569</v>
      </c>
      <c r="L14" s="194">
        <f t="shared" si="0"/>
        <v>413</v>
      </c>
      <c r="M14" s="195">
        <f t="shared" si="1"/>
        <v>545</v>
      </c>
      <c r="N14" s="195">
        <f t="shared" si="2"/>
        <v>590</v>
      </c>
      <c r="O14" s="195">
        <f t="shared" si="3"/>
        <v>697</v>
      </c>
      <c r="P14" s="195">
        <f t="shared" si="4"/>
        <v>825</v>
      </c>
      <c r="Q14" s="684">
        <f t="shared" si="5"/>
        <v>941</v>
      </c>
    </row>
    <row r="15" spans="1:17" ht="21" customHeight="1" x14ac:dyDescent="0.25">
      <c r="A15" s="939" t="s">
        <v>570</v>
      </c>
      <c r="B15" s="940">
        <v>509</v>
      </c>
      <c r="C15" s="933">
        <v>658</v>
      </c>
      <c r="D15" s="933">
        <v>712</v>
      </c>
      <c r="E15" s="933">
        <v>816</v>
      </c>
      <c r="F15" s="933">
        <v>972</v>
      </c>
      <c r="G15" s="942">
        <v>1105</v>
      </c>
      <c r="K15" s="199" t="s">
        <v>570</v>
      </c>
      <c r="L15" s="190">
        <f t="shared" si="0"/>
        <v>509</v>
      </c>
      <c r="M15" s="191">
        <f t="shared" si="1"/>
        <v>658</v>
      </c>
      <c r="N15" s="191">
        <f t="shared" si="2"/>
        <v>712</v>
      </c>
      <c r="O15" s="191">
        <f t="shared" si="3"/>
        <v>816</v>
      </c>
      <c r="P15" s="191">
        <f t="shared" si="4"/>
        <v>972</v>
      </c>
      <c r="Q15" s="193">
        <f t="shared" si="5"/>
        <v>1105</v>
      </c>
    </row>
    <row r="16" spans="1:17" ht="21" customHeight="1" x14ac:dyDescent="0.25">
      <c r="A16" s="935" t="s">
        <v>260</v>
      </c>
      <c r="B16" s="936">
        <v>1113</v>
      </c>
      <c r="C16" s="937">
        <v>1581</v>
      </c>
      <c r="D16" s="945">
        <v>2034</v>
      </c>
      <c r="E16" s="937">
        <v>2348</v>
      </c>
      <c r="F16" s="937">
        <v>2494</v>
      </c>
      <c r="G16" s="938">
        <v>2772</v>
      </c>
      <c r="K16" s="343" t="s">
        <v>260</v>
      </c>
      <c r="L16" s="194">
        <f t="shared" si="0"/>
        <v>1113</v>
      </c>
      <c r="M16" s="197">
        <f t="shared" si="1"/>
        <v>1581</v>
      </c>
      <c r="N16" s="533">
        <f t="shared" si="2"/>
        <v>2034</v>
      </c>
      <c r="O16" s="197">
        <f t="shared" si="3"/>
        <v>2348</v>
      </c>
      <c r="P16" s="197">
        <f t="shared" si="4"/>
        <v>2494</v>
      </c>
      <c r="Q16" s="196">
        <f t="shared" si="5"/>
        <v>2772</v>
      </c>
    </row>
    <row r="17" spans="1:17" ht="21" customHeight="1" x14ac:dyDescent="0.25">
      <c r="A17" s="939" t="s">
        <v>571</v>
      </c>
      <c r="B17" s="946">
        <v>1309</v>
      </c>
      <c r="C17" s="941">
        <v>1630</v>
      </c>
      <c r="D17" s="941">
        <v>1827</v>
      </c>
      <c r="E17" s="941">
        <v>2138</v>
      </c>
      <c r="F17" s="941">
        <v>2551</v>
      </c>
      <c r="G17" s="942">
        <v>2824</v>
      </c>
      <c r="K17" s="199" t="s">
        <v>571</v>
      </c>
      <c r="L17" s="198">
        <f t="shared" si="0"/>
        <v>1309</v>
      </c>
      <c r="M17" s="192">
        <f t="shared" si="1"/>
        <v>1630</v>
      </c>
      <c r="N17" s="192">
        <f t="shared" si="2"/>
        <v>1827</v>
      </c>
      <c r="O17" s="192">
        <f t="shared" si="3"/>
        <v>2138</v>
      </c>
      <c r="P17" s="192">
        <f t="shared" si="4"/>
        <v>2551</v>
      </c>
      <c r="Q17" s="193">
        <f t="shared" si="5"/>
        <v>2824</v>
      </c>
    </row>
    <row r="18" spans="1:17" ht="21" customHeight="1" x14ac:dyDescent="0.25">
      <c r="A18" s="935" t="s">
        <v>572</v>
      </c>
      <c r="B18" s="943">
        <v>674</v>
      </c>
      <c r="C18" s="944">
        <v>918</v>
      </c>
      <c r="D18" s="937">
        <v>1057</v>
      </c>
      <c r="E18" s="937">
        <v>1309</v>
      </c>
      <c r="F18" s="937">
        <v>1621</v>
      </c>
      <c r="G18" s="938">
        <v>1839</v>
      </c>
      <c r="K18" s="343" t="s">
        <v>572</v>
      </c>
      <c r="L18" s="194">
        <f t="shared" si="0"/>
        <v>674</v>
      </c>
      <c r="M18" s="195">
        <f t="shared" si="1"/>
        <v>918</v>
      </c>
      <c r="N18" s="195">
        <f t="shared" si="2"/>
        <v>1057</v>
      </c>
      <c r="O18" s="197">
        <f t="shared" si="3"/>
        <v>1309</v>
      </c>
      <c r="P18" s="197">
        <f t="shared" si="4"/>
        <v>1621</v>
      </c>
      <c r="Q18" s="196">
        <f t="shared" si="5"/>
        <v>1839</v>
      </c>
    </row>
    <row r="19" spans="1:17" ht="21" customHeight="1" x14ac:dyDescent="0.25">
      <c r="A19" s="939" t="s">
        <v>261</v>
      </c>
      <c r="B19" s="946">
        <v>1138</v>
      </c>
      <c r="C19" s="941">
        <v>1555</v>
      </c>
      <c r="D19" s="947" t="s">
        <v>0</v>
      </c>
      <c r="E19" s="941">
        <v>1842</v>
      </c>
      <c r="F19" s="941">
        <v>2092</v>
      </c>
      <c r="G19" s="942">
        <v>2320</v>
      </c>
      <c r="K19" s="199" t="s">
        <v>261</v>
      </c>
      <c r="L19" s="190">
        <f t="shared" si="0"/>
        <v>1138</v>
      </c>
      <c r="M19" s="192">
        <f t="shared" si="1"/>
        <v>1555</v>
      </c>
      <c r="N19" s="192" t="str">
        <f t="shared" si="2"/>
        <v>-</v>
      </c>
      <c r="O19" s="192">
        <f t="shared" si="3"/>
        <v>1842</v>
      </c>
      <c r="P19" s="192">
        <f t="shared" si="4"/>
        <v>2092</v>
      </c>
      <c r="Q19" s="193">
        <f t="shared" si="5"/>
        <v>2320</v>
      </c>
    </row>
    <row r="20" spans="1:17" ht="21" customHeight="1" x14ac:dyDescent="0.25">
      <c r="A20" s="935" t="s">
        <v>573</v>
      </c>
      <c r="B20" s="943">
        <v>806</v>
      </c>
      <c r="C20" s="937">
        <v>1139</v>
      </c>
      <c r="D20" s="937">
        <v>1232</v>
      </c>
      <c r="E20" s="937">
        <v>1416</v>
      </c>
      <c r="F20" s="937">
        <v>1685</v>
      </c>
      <c r="G20" s="938">
        <v>1865</v>
      </c>
      <c r="K20" s="343" t="s">
        <v>573</v>
      </c>
      <c r="L20" s="194">
        <f t="shared" si="0"/>
        <v>806</v>
      </c>
      <c r="M20" s="195">
        <f t="shared" si="1"/>
        <v>1139</v>
      </c>
      <c r="N20" s="197">
        <f t="shared" si="2"/>
        <v>1232</v>
      </c>
      <c r="O20" s="197">
        <f t="shared" si="3"/>
        <v>1416</v>
      </c>
      <c r="P20" s="197">
        <f t="shared" si="4"/>
        <v>1685</v>
      </c>
      <c r="Q20" s="196">
        <f t="shared" si="5"/>
        <v>1865</v>
      </c>
    </row>
    <row r="21" spans="1:17" ht="21" customHeight="1" x14ac:dyDescent="0.25">
      <c r="A21" s="939" t="s">
        <v>262</v>
      </c>
      <c r="B21" s="948" t="s">
        <v>0</v>
      </c>
      <c r="C21" s="947" t="s">
        <v>0</v>
      </c>
      <c r="D21" s="949" t="s">
        <v>0</v>
      </c>
      <c r="E21" s="950" t="s">
        <v>0</v>
      </c>
      <c r="F21" s="951">
        <v>343</v>
      </c>
      <c r="G21" s="952" t="s">
        <v>0</v>
      </c>
      <c r="K21" s="199" t="s">
        <v>262</v>
      </c>
      <c r="L21" s="200" t="str">
        <f t="shared" si="0"/>
        <v>-</v>
      </c>
      <c r="M21" s="200" t="str">
        <f t="shared" si="1"/>
        <v>-</v>
      </c>
      <c r="N21" s="200" t="str">
        <f t="shared" si="2"/>
        <v>-</v>
      </c>
      <c r="O21" s="201" t="str">
        <f t="shared" si="3"/>
        <v>-</v>
      </c>
      <c r="P21" s="533">
        <f t="shared" si="4"/>
        <v>343</v>
      </c>
      <c r="Q21" s="203" t="str">
        <f t="shared" si="5"/>
        <v>-</v>
      </c>
    </row>
    <row r="22" spans="1:17" ht="21" customHeight="1" x14ac:dyDescent="0.25">
      <c r="A22" s="935" t="s">
        <v>334</v>
      </c>
      <c r="B22" s="943">
        <v>488</v>
      </c>
      <c r="C22" s="944">
        <v>660</v>
      </c>
      <c r="D22" s="944">
        <v>708</v>
      </c>
      <c r="E22" s="944">
        <v>864</v>
      </c>
      <c r="F22" s="944">
        <v>952</v>
      </c>
      <c r="G22" s="938">
        <v>1047</v>
      </c>
      <c r="K22" s="343" t="s">
        <v>334</v>
      </c>
      <c r="L22" s="194">
        <f t="shared" si="0"/>
        <v>488</v>
      </c>
      <c r="M22" s="195">
        <f t="shared" si="1"/>
        <v>660</v>
      </c>
      <c r="N22" s="195">
        <f t="shared" si="2"/>
        <v>708</v>
      </c>
      <c r="O22" s="195">
        <f t="shared" si="3"/>
        <v>864</v>
      </c>
      <c r="P22" s="195">
        <f t="shared" si="4"/>
        <v>952</v>
      </c>
      <c r="Q22" s="684">
        <f t="shared" si="5"/>
        <v>1047</v>
      </c>
    </row>
    <row r="23" spans="1:17" ht="21" customHeight="1" x14ac:dyDescent="0.25">
      <c r="A23" s="939" t="s">
        <v>263</v>
      </c>
      <c r="B23" s="953" t="s">
        <v>0</v>
      </c>
      <c r="C23" s="941">
        <v>1310</v>
      </c>
      <c r="D23" s="941">
        <v>1431</v>
      </c>
      <c r="E23" s="941">
        <v>1639</v>
      </c>
      <c r="F23" s="941">
        <v>2005</v>
      </c>
      <c r="G23" s="942">
        <v>2300</v>
      </c>
      <c r="K23" s="199" t="s">
        <v>263</v>
      </c>
      <c r="L23" s="202" t="str">
        <f t="shared" si="0"/>
        <v>-</v>
      </c>
      <c r="M23" s="192">
        <f t="shared" si="1"/>
        <v>1310</v>
      </c>
      <c r="N23" s="192">
        <f t="shared" si="2"/>
        <v>1431</v>
      </c>
      <c r="O23" s="192">
        <f t="shared" si="3"/>
        <v>1639</v>
      </c>
      <c r="P23" s="192">
        <f t="shared" si="4"/>
        <v>2005</v>
      </c>
      <c r="Q23" s="193">
        <f t="shared" si="5"/>
        <v>2300</v>
      </c>
    </row>
    <row r="24" spans="1:17" ht="21" customHeight="1" x14ac:dyDescent="0.25">
      <c r="A24" s="939" t="s">
        <v>264</v>
      </c>
      <c r="B24" s="940">
        <v>855</v>
      </c>
      <c r="C24" s="950" t="s">
        <v>0</v>
      </c>
      <c r="D24" s="949" t="s">
        <v>0</v>
      </c>
      <c r="E24" s="950" t="s">
        <v>0</v>
      </c>
      <c r="F24" s="950" t="s">
        <v>0</v>
      </c>
      <c r="G24" s="952" t="s">
        <v>0</v>
      </c>
      <c r="K24" s="199" t="s">
        <v>264</v>
      </c>
      <c r="L24" s="190">
        <f t="shared" si="0"/>
        <v>855</v>
      </c>
      <c r="M24" s="201" t="str">
        <f t="shared" si="1"/>
        <v>-</v>
      </c>
      <c r="N24" s="200" t="str">
        <f t="shared" si="2"/>
        <v>-</v>
      </c>
      <c r="O24" s="201" t="str">
        <f t="shared" si="3"/>
        <v>-</v>
      </c>
      <c r="P24" s="201" t="str">
        <f t="shared" si="4"/>
        <v>-</v>
      </c>
      <c r="Q24" s="203" t="str">
        <f t="shared" si="5"/>
        <v>-</v>
      </c>
    </row>
    <row r="25" spans="1:17" ht="21" customHeight="1" x14ac:dyDescent="0.25">
      <c r="A25" s="935" t="s">
        <v>265</v>
      </c>
      <c r="B25" s="954">
        <v>354</v>
      </c>
      <c r="C25" s="955">
        <v>438</v>
      </c>
      <c r="D25" s="955">
        <v>455</v>
      </c>
      <c r="E25" s="955">
        <v>523</v>
      </c>
      <c r="F25" s="955">
        <v>606</v>
      </c>
      <c r="G25" s="956">
        <v>671</v>
      </c>
      <c r="K25" s="343" t="s">
        <v>265</v>
      </c>
      <c r="L25" s="204">
        <f t="shared" si="0"/>
        <v>354</v>
      </c>
      <c r="M25" s="205">
        <f t="shared" si="1"/>
        <v>438</v>
      </c>
      <c r="N25" s="205">
        <f t="shared" si="2"/>
        <v>455</v>
      </c>
      <c r="O25" s="205">
        <f t="shared" si="3"/>
        <v>523</v>
      </c>
      <c r="P25" s="205">
        <f t="shared" si="4"/>
        <v>606</v>
      </c>
      <c r="Q25" s="206">
        <f t="shared" si="5"/>
        <v>671</v>
      </c>
    </row>
    <row r="26" spans="1:17" ht="21" customHeight="1" thickBot="1" x14ac:dyDescent="0.3">
      <c r="A26" s="957" t="s">
        <v>566</v>
      </c>
      <c r="B26" s="958">
        <v>742</v>
      </c>
      <c r="C26" s="959">
        <v>824</v>
      </c>
      <c r="D26" s="959">
        <v>850</v>
      </c>
      <c r="E26" s="959">
        <v>983</v>
      </c>
      <c r="F26" s="960">
        <v>1113</v>
      </c>
      <c r="G26" s="961">
        <v>1233</v>
      </c>
      <c r="K26" s="348" t="s">
        <v>566</v>
      </c>
      <c r="L26" s="207">
        <f t="shared" si="0"/>
        <v>742</v>
      </c>
      <c r="M26" s="208">
        <f t="shared" si="1"/>
        <v>824</v>
      </c>
      <c r="N26" s="208">
        <f t="shared" si="2"/>
        <v>850</v>
      </c>
      <c r="O26" s="208">
        <f t="shared" si="3"/>
        <v>983</v>
      </c>
      <c r="P26" s="208">
        <f t="shared" si="4"/>
        <v>1113</v>
      </c>
      <c r="Q26" s="685">
        <f t="shared" si="5"/>
        <v>1233</v>
      </c>
    </row>
    <row r="27" spans="1:17" x14ac:dyDescent="0.25">
      <c r="A27" s="146"/>
      <c r="B27" s="146"/>
      <c r="C27" s="146"/>
      <c r="D27" s="146"/>
      <c r="E27" s="146"/>
      <c r="F27" s="146"/>
      <c r="G27" s="146"/>
      <c r="K27" s="146"/>
      <c r="L27" s="146"/>
      <c r="M27" s="146"/>
      <c r="N27" s="146"/>
      <c r="O27" s="146"/>
      <c r="P27" s="146"/>
      <c r="Q27" s="146"/>
    </row>
    <row r="28" spans="1:17" x14ac:dyDescent="0.25">
      <c r="A28" s="146"/>
      <c r="B28" s="146"/>
      <c r="C28" s="146"/>
      <c r="D28" s="146"/>
      <c r="E28" s="146"/>
      <c r="F28" s="146"/>
      <c r="G28" s="146"/>
      <c r="K28" s="146"/>
      <c r="L28" s="146"/>
      <c r="M28" s="146"/>
      <c r="N28" s="146"/>
      <c r="O28" s="146"/>
      <c r="P28" s="146"/>
      <c r="Q28" s="146"/>
    </row>
    <row r="29" spans="1:17" ht="20.25" x14ac:dyDescent="0.3">
      <c r="A29" s="180" t="s">
        <v>267</v>
      </c>
      <c r="B29" s="146"/>
      <c r="C29" s="146"/>
      <c r="D29" s="146"/>
      <c r="E29" s="146"/>
      <c r="F29" s="146"/>
      <c r="G29" s="146"/>
      <c r="K29" s="1200" t="s">
        <v>267</v>
      </c>
      <c r="L29" s="1200"/>
      <c r="M29" s="146"/>
      <c r="N29" s="146"/>
      <c r="O29" s="146"/>
      <c r="P29" s="146"/>
      <c r="Q29" s="146"/>
    </row>
    <row r="30" spans="1:17" ht="9" customHeight="1" thickBot="1" x14ac:dyDescent="0.3">
      <c r="A30" s="146"/>
      <c r="B30" s="146"/>
      <c r="C30" s="146"/>
      <c r="D30" s="146"/>
      <c r="E30" s="146"/>
      <c r="F30" s="146"/>
      <c r="G30" s="146"/>
      <c r="K30" s="146"/>
      <c r="L30" s="146"/>
      <c r="M30" s="146"/>
      <c r="N30" s="146"/>
      <c r="O30" s="146"/>
      <c r="P30" s="146"/>
      <c r="Q30" s="146"/>
    </row>
    <row r="31" spans="1:17" ht="24.75" customHeight="1" thickBot="1" x14ac:dyDescent="0.3">
      <c r="A31" s="181" t="s">
        <v>220</v>
      </c>
      <c r="B31" s="182" t="s">
        <v>1</v>
      </c>
      <c r="C31" s="183" t="s">
        <v>4</v>
      </c>
      <c r="D31" s="183" t="s">
        <v>5</v>
      </c>
      <c r="E31" s="183" t="s">
        <v>6</v>
      </c>
      <c r="F31" s="183" t="s">
        <v>7</v>
      </c>
      <c r="G31" s="183" t="s">
        <v>8</v>
      </c>
      <c r="K31" s="181" t="s">
        <v>220</v>
      </c>
      <c r="L31" s="525" t="s">
        <v>1</v>
      </c>
      <c r="M31" s="183" t="s">
        <v>4</v>
      </c>
      <c r="N31" s="183" t="s">
        <v>5</v>
      </c>
      <c r="O31" s="183" t="s">
        <v>6</v>
      </c>
      <c r="P31" s="183" t="s">
        <v>7</v>
      </c>
      <c r="Q31" s="209" t="s">
        <v>8</v>
      </c>
    </row>
    <row r="32" spans="1:17" ht="22.5" customHeight="1" x14ac:dyDescent="0.25">
      <c r="A32" s="939" t="s">
        <v>455</v>
      </c>
      <c r="B32" s="941">
        <v>1222</v>
      </c>
      <c r="C32" s="941">
        <v>1570</v>
      </c>
      <c r="D32" s="941">
        <v>1673</v>
      </c>
      <c r="E32" s="941">
        <v>1883</v>
      </c>
      <c r="F32" s="941">
        <v>2195</v>
      </c>
      <c r="G32" s="942">
        <v>2403</v>
      </c>
      <c r="K32" s="199" t="s">
        <v>455</v>
      </c>
      <c r="L32" s="526">
        <f t="shared" ref="L32:L43" si="6">IFERROR(B32*(1-$L$1),"-")</f>
        <v>1222</v>
      </c>
      <c r="M32" s="192">
        <f t="shared" ref="M32:M43" si="7">IFERROR(C32*(1-$L$1),"-")</f>
        <v>1570</v>
      </c>
      <c r="N32" s="192">
        <f t="shared" ref="N32:N43" si="8">IFERROR(D32*(1-$L$1),"-")</f>
        <v>1673</v>
      </c>
      <c r="O32" s="192">
        <f t="shared" ref="O32:O43" si="9">IFERROR(E32*(1-$L$1),"-")</f>
        <v>1883</v>
      </c>
      <c r="P32" s="192">
        <f t="shared" ref="P32:P43" si="10">IFERROR(F32*(1-$L$1),"-")</f>
        <v>2195</v>
      </c>
      <c r="Q32" s="193">
        <f t="shared" ref="Q32:Q43" si="11">IFERROR(G32*(1-$L$1),"-")</f>
        <v>2403</v>
      </c>
    </row>
    <row r="33" spans="1:17" ht="22.5" customHeight="1" x14ac:dyDescent="0.25">
      <c r="A33" s="935" t="s">
        <v>574</v>
      </c>
      <c r="B33" s="937">
        <v>1644</v>
      </c>
      <c r="C33" s="937">
        <v>2247</v>
      </c>
      <c r="D33" s="937">
        <v>2499</v>
      </c>
      <c r="E33" s="937">
        <v>2647</v>
      </c>
      <c r="F33" s="937">
        <v>3059</v>
      </c>
      <c r="G33" s="938">
        <v>3409</v>
      </c>
      <c r="K33" s="343" t="s">
        <v>574</v>
      </c>
      <c r="L33" s="527">
        <f t="shared" si="6"/>
        <v>1644</v>
      </c>
      <c r="M33" s="197">
        <f t="shared" si="7"/>
        <v>2247</v>
      </c>
      <c r="N33" s="197">
        <f t="shared" si="8"/>
        <v>2499</v>
      </c>
      <c r="O33" s="197">
        <f t="shared" si="9"/>
        <v>2647</v>
      </c>
      <c r="P33" s="197">
        <f t="shared" si="10"/>
        <v>3059</v>
      </c>
      <c r="Q33" s="196">
        <f t="shared" si="11"/>
        <v>3409</v>
      </c>
    </row>
    <row r="34" spans="1:17" ht="22.5" customHeight="1" x14ac:dyDescent="0.25">
      <c r="A34" s="939" t="s">
        <v>575</v>
      </c>
      <c r="B34" s="941">
        <v>2197</v>
      </c>
      <c r="C34" s="941">
        <v>2873</v>
      </c>
      <c r="D34" s="941">
        <v>3073</v>
      </c>
      <c r="E34" s="941">
        <v>3476</v>
      </c>
      <c r="F34" s="941">
        <v>4086</v>
      </c>
      <c r="G34" s="942">
        <v>4703</v>
      </c>
      <c r="K34" s="199" t="s">
        <v>575</v>
      </c>
      <c r="L34" s="526">
        <f t="shared" si="6"/>
        <v>2197</v>
      </c>
      <c r="M34" s="192">
        <f t="shared" si="7"/>
        <v>2873</v>
      </c>
      <c r="N34" s="192">
        <f t="shared" si="8"/>
        <v>3073</v>
      </c>
      <c r="O34" s="192">
        <f t="shared" si="9"/>
        <v>3476</v>
      </c>
      <c r="P34" s="192">
        <f t="shared" si="10"/>
        <v>4086</v>
      </c>
      <c r="Q34" s="193">
        <f t="shared" si="11"/>
        <v>4703</v>
      </c>
    </row>
    <row r="35" spans="1:17" ht="22.5" customHeight="1" x14ac:dyDescent="0.25">
      <c r="A35" s="935" t="s">
        <v>576</v>
      </c>
      <c r="B35" s="944">
        <v>920</v>
      </c>
      <c r="C35" s="937">
        <v>1253</v>
      </c>
      <c r="D35" s="937">
        <v>1334</v>
      </c>
      <c r="E35" s="937">
        <v>1500</v>
      </c>
      <c r="F35" s="937">
        <v>1750</v>
      </c>
      <c r="G35" s="938">
        <v>1969</v>
      </c>
      <c r="K35" s="343" t="s">
        <v>576</v>
      </c>
      <c r="L35" s="527">
        <f t="shared" si="6"/>
        <v>920</v>
      </c>
      <c r="M35" s="197">
        <f t="shared" si="7"/>
        <v>1253</v>
      </c>
      <c r="N35" s="197">
        <f t="shared" si="8"/>
        <v>1334</v>
      </c>
      <c r="O35" s="197">
        <f t="shared" si="9"/>
        <v>1500</v>
      </c>
      <c r="P35" s="197">
        <f t="shared" si="10"/>
        <v>1750</v>
      </c>
      <c r="Q35" s="196">
        <f t="shared" si="11"/>
        <v>1969</v>
      </c>
    </row>
    <row r="36" spans="1:17" ht="22.5" customHeight="1" x14ac:dyDescent="0.25">
      <c r="A36" s="939" t="s">
        <v>453</v>
      </c>
      <c r="B36" s="941">
        <v>2539</v>
      </c>
      <c r="C36" s="941">
        <v>3435</v>
      </c>
      <c r="D36" s="945">
        <v>4087</v>
      </c>
      <c r="E36" s="941">
        <v>4282</v>
      </c>
      <c r="F36" s="941">
        <v>5060</v>
      </c>
      <c r="G36" s="942">
        <v>5591</v>
      </c>
      <c r="K36" s="199" t="s">
        <v>453</v>
      </c>
      <c r="L36" s="526">
        <f t="shared" si="6"/>
        <v>2539</v>
      </c>
      <c r="M36" s="192">
        <f t="shared" si="7"/>
        <v>3435</v>
      </c>
      <c r="N36" s="533">
        <f t="shared" si="8"/>
        <v>4087</v>
      </c>
      <c r="O36" s="192">
        <f t="shared" si="9"/>
        <v>4282</v>
      </c>
      <c r="P36" s="192">
        <f t="shared" si="10"/>
        <v>5060</v>
      </c>
      <c r="Q36" s="193">
        <f t="shared" si="11"/>
        <v>5591</v>
      </c>
    </row>
    <row r="37" spans="1:17" ht="22.5" customHeight="1" x14ac:dyDescent="0.25">
      <c r="A37" s="935" t="s">
        <v>577</v>
      </c>
      <c r="B37" s="937">
        <v>4071</v>
      </c>
      <c r="C37" s="937">
        <v>5361</v>
      </c>
      <c r="D37" s="937">
        <v>5760</v>
      </c>
      <c r="E37" s="937">
        <v>6576</v>
      </c>
      <c r="F37" s="937">
        <v>7841</v>
      </c>
      <c r="G37" s="938">
        <v>8710</v>
      </c>
      <c r="K37" s="343" t="s">
        <v>577</v>
      </c>
      <c r="L37" s="527">
        <f t="shared" si="6"/>
        <v>4071</v>
      </c>
      <c r="M37" s="197">
        <f t="shared" si="7"/>
        <v>5361</v>
      </c>
      <c r="N37" s="197">
        <f t="shared" si="8"/>
        <v>5760</v>
      </c>
      <c r="O37" s="197">
        <f t="shared" si="9"/>
        <v>6576</v>
      </c>
      <c r="P37" s="197">
        <f t="shared" si="10"/>
        <v>7841</v>
      </c>
      <c r="Q37" s="196">
        <f t="shared" si="11"/>
        <v>8710</v>
      </c>
    </row>
    <row r="38" spans="1:17" ht="22.5" customHeight="1" x14ac:dyDescent="0.25">
      <c r="A38" s="939" t="s">
        <v>578</v>
      </c>
      <c r="B38" s="941">
        <v>3069</v>
      </c>
      <c r="C38" s="941">
        <v>4008</v>
      </c>
      <c r="D38" s="941">
        <v>4313</v>
      </c>
      <c r="E38" s="941">
        <v>4931</v>
      </c>
      <c r="F38" s="941">
        <v>5896</v>
      </c>
      <c r="G38" s="942">
        <v>6562</v>
      </c>
      <c r="K38" s="199" t="s">
        <v>578</v>
      </c>
      <c r="L38" s="526">
        <f t="shared" si="6"/>
        <v>3069</v>
      </c>
      <c r="M38" s="192">
        <f t="shared" si="7"/>
        <v>4008</v>
      </c>
      <c r="N38" s="192">
        <f t="shared" si="8"/>
        <v>4313</v>
      </c>
      <c r="O38" s="192">
        <f t="shared" si="9"/>
        <v>4931</v>
      </c>
      <c r="P38" s="192">
        <f t="shared" si="10"/>
        <v>5896</v>
      </c>
      <c r="Q38" s="193">
        <f t="shared" si="11"/>
        <v>6562</v>
      </c>
    </row>
    <row r="39" spans="1:17" ht="22.5" customHeight="1" x14ac:dyDescent="0.25">
      <c r="A39" s="935" t="s">
        <v>454</v>
      </c>
      <c r="B39" s="937">
        <v>3287</v>
      </c>
      <c r="C39" s="937">
        <v>4421</v>
      </c>
      <c r="D39" s="945">
        <v>4700</v>
      </c>
      <c r="E39" s="937">
        <v>5350</v>
      </c>
      <c r="F39" s="937">
        <v>6175</v>
      </c>
      <c r="G39" s="938">
        <v>6713</v>
      </c>
      <c r="K39" s="343" t="s">
        <v>454</v>
      </c>
      <c r="L39" s="527">
        <f t="shared" si="6"/>
        <v>3287</v>
      </c>
      <c r="M39" s="197">
        <f t="shared" si="7"/>
        <v>4421</v>
      </c>
      <c r="N39" s="533">
        <f t="shared" si="8"/>
        <v>4700</v>
      </c>
      <c r="O39" s="197">
        <f t="shared" si="9"/>
        <v>5350</v>
      </c>
      <c r="P39" s="197">
        <f t="shared" si="10"/>
        <v>6175</v>
      </c>
      <c r="Q39" s="196">
        <f t="shared" si="11"/>
        <v>6713</v>
      </c>
    </row>
    <row r="40" spans="1:17" ht="22.5" customHeight="1" x14ac:dyDescent="0.25">
      <c r="A40" s="939" t="s">
        <v>462</v>
      </c>
      <c r="B40" s="941">
        <v>2600</v>
      </c>
      <c r="C40" s="941">
        <v>3543</v>
      </c>
      <c r="D40" s="941">
        <v>3779</v>
      </c>
      <c r="E40" s="941">
        <v>4248</v>
      </c>
      <c r="F40" s="941">
        <v>5137</v>
      </c>
      <c r="G40" s="942">
        <v>5624</v>
      </c>
      <c r="K40" s="199" t="s">
        <v>462</v>
      </c>
      <c r="L40" s="526">
        <f t="shared" si="6"/>
        <v>2600</v>
      </c>
      <c r="M40" s="192">
        <f t="shared" si="7"/>
        <v>3543</v>
      </c>
      <c r="N40" s="192">
        <f t="shared" si="8"/>
        <v>3779</v>
      </c>
      <c r="O40" s="192">
        <f t="shared" si="9"/>
        <v>4248</v>
      </c>
      <c r="P40" s="192">
        <f t="shared" si="10"/>
        <v>5137</v>
      </c>
      <c r="Q40" s="193">
        <f t="shared" si="11"/>
        <v>5624</v>
      </c>
    </row>
    <row r="41" spans="1:17" ht="22.5" customHeight="1" x14ac:dyDescent="0.25">
      <c r="A41" s="935" t="s">
        <v>579</v>
      </c>
      <c r="B41" s="937">
        <v>1615</v>
      </c>
      <c r="C41" s="937">
        <v>2192</v>
      </c>
      <c r="D41" s="937">
        <v>2339</v>
      </c>
      <c r="E41" s="937">
        <v>2732</v>
      </c>
      <c r="F41" s="937">
        <v>3191</v>
      </c>
      <c r="G41" s="938">
        <v>3497</v>
      </c>
      <c r="K41" s="343" t="s">
        <v>579</v>
      </c>
      <c r="L41" s="527">
        <f t="shared" si="6"/>
        <v>1615</v>
      </c>
      <c r="M41" s="197">
        <f t="shared" si="7"/>
        <v>2192</v>
      </c>
      <c r="N41" s="197">
        <f t="shared" si="8"/>
        <v>2339</v>
      </c>
      <c r="O41" s="197">
        <f t="shared" si="9"/>
        <v>2732</v>
      </c>
      <c r="P41" s="197">
        <f t="shared" si="10"/>
        <v>3191</v>
      </c>
      <c r="Q41" s="196">
        <f t="shared" si="11"/>
        <v>3497</v>
      </c>
    </row>
    <row r="42" spans="1:17" ht="22.5" customHeight="1" x14ac:dyDescent="0.25">
      <c r="A42" s="963" t="s">
        <v>268</v>
      </c>
      <c r="B42" s="933">
        <v>477</v>
      </c>
      <c r="C42" s="933">
        <v>611</v>
      </c>
      <c r="D42" s="933">
        <v>625</v>
      </c>
      <c r="E42" s="933">
        <v>720</v>
      </c>
      <c r="F42" s="933">
        <v>849</v>
      </c>
      <c r="G42" s="934">
        <v>936</v>
      </c>
      <c r="K42" s="344" t="s">
        <v>268</v>
      </c>
      <c r="L42" s="526">
        <f t="shared" si="6"/>
        <v>477</v>
      </c>
      <c r="M42" s="192">
        <f t="shared" si="7"/>
        <v>611</v>
      </c>
      <c r="N42" s="192">
        <f t="shared" si="8"/>
        <v>625</v>
      </c>
      <c r="O42" s="192">
        <f t="shared" si="9"/>
        <v>720</v>
      </c>
      <c r="P42" s="192">
        <f t="shared" si="10"/>
        <v>849</v>
      </c>
      <c r="Q42" s="193">
        <f t="shared" si="11"/>
        <v>936</v>
      </c>
    </row>
    <row r="43" spans="1:17" ht="22.5" customHeight="1" thickBot="1" x14ac:dyDescent="0.3">
      <c r="A43" s="964" t="s">
        <v>565</v>
      </c>
      <c r="B43" s="965">
        <v>1003</v>
      </c>
      <c r="C43" s="965">
        <v>1218</v>
      </c>
      <c r="D43" s="965">
        <v>1257</v>
      </c>
      <c r="E43" s="965">
        <v>1360</v>
      </c>
      <c r="F43" s="965">
        <v>1490</v>
      </c>
      <c r="G43" s="966">
        <v>1730</v>
      </c>
      <c r="K43" s="345" t="s">
        <v>565</v>
      </c>
      <c r="L43" s="683">
        <f t="shared" si="6"/>
        <v>1003</v>
      </c>
      <c r="M43" s="211">
        <f t="shared" si="7"/>
        <v>1218</v>
      </c>
      <c r="N43" s="211">
        <f t="shared" si="8"/>
        <v>1257</v>
      </c>
      <c r="O43" s="211">
        <f t="shared" si="9"/>
        <v>1360</v>
      </c>
      <c r="P43" s="211">
        <f t="shared" si="10"/>
        <v>1490</v>
      </c>
      <c r="Q43" s="212">
        <f t="shared" si="11"/>
        <v>1730</v>
      </c>
    </row>
    <row r="45" spans="1:17" x14ac:dyDescent="0.25">
      <c r="K45" s="65" t="s">
        <v>12</v>
      </c>
      <c r="L45" s="66"/>
      <c r="M45" s="66"/>
      <c r="N45" s="66"/>
    </row>
    <row r="46" spans="1:17" x14ac:dyDescent="0.25">
      <c r="K46" s="65" t="s">
        <v>14</v>
      </c>
      <c r="L46" s="66"/>
      <c r="M46" s="66"/>
      <c r="N46" s="66"/>
    </row>
    <row r="47" spans="1:17" x14ac:dyDescent="0.25">
      <c r="K47" s="65" t="s">
        <v>15</v>
      </c>
      <c r="L47" s="66"/>
      <c r="M47" s="66"/>
      <c r="N47" s="66"/>
    </row>
    <row r="48" spans="1:17" x14ac:dyDescent="0.25">
      <c r="K48" s="65" t="s">
        <v>18</v>
      </c>
      <c r="L48" s="66"/>
      <c r="M48" s="66"/>
      <c r="N48" s="66"/>
    </row>
    <row r="49" spans="11:18" ht="27" customHeight="1" x14ac:dyDescent="0.25">
      <c r="K49" s="1201" t="s">
        <v>17</v>
      </c>
      <c r="L49" s="1201"/>
      <c r="M49" s="1201"/>
      <c r="N49" s="1201"/>
      <c r="O49" s="1201"/>
      <c r="P49" s="1201"/>
      <c r="Q49" s="1201"/>
      <c r="R49" s="1201"/>
    </row>
    <row r="50" spans="11:18" ht="15" customHeight="1" x14ac:dyDescent="0.25">
      <c r="K50" s="1202" t="s">
        <v>45</v>
      </c>
      <c r="L50" s="1202"/>
      <c r="M50" s="1202"/>
      <c r="N50" s="1202"/>
      <c r="O50" s="1202"/>
      <c r="P50" s="1202"/>
      <c r="Q50" s="1202"/>
      <c r="R50" s="213"/>
    </row>
    <row r="51" spans="11:18" x14ac:dyDescent="0.25">
      <c r="K51" s="1202"/>
      <c r="L51" s="1202"/>
      <c r="M51" s="1202"/>
      <c r="N51" s="1202"/>
      <c r="O51" s="1202"/>
      <c r="P51" s="1202"/>
      <c r="Q51" s="1202"/>
      <c r="R51" s="213"/>
    </row>
    <row r="52" spans="11:18" ht="25.5" customHeight="1" x14ac:dyDescent="0.25">
      <c r="K52" s="213"/>
      <c r="L52" s="213"/>
      <c r="M52" s="213"/>
      <c r="N52" s="213"/>
      <c r="O52" s="213"/>
      <c r="P52" s="213"/>
      <c r="Q52" s="213"/>
      <c r="R52" s="213"/>
    </row>
  </sheetData>
  <sheetProtection algorithmName="SHA-512" hashValue="c/J1rdLn2p9M9cquKAMRDDQG84vVkWo6Zc+VecA1zlss25bWvVvTpLCiug7FH69JH2prRnOxSnUCu0yTibIN0A==" saltValue="BwRw4KzQDJghNI1QaM+ExA==" spinCount="100000" sheet="1" objects="1" scenarios="1"/>
  <protectedRanges>
    <protectedRange sqref="K45:N50" name="Диапазон1_18_1_1"/>
  </protectedRanges>
  <mergeCells count="4">
    <mergeCell ref="K8:L8"/>
    <mergeCell ref="K29:L29"/>
    <mergeCell ref="K49:R49"/>
    <mergeCell ref="K50:Q51"/>
  </mergeCells>
  <pageMargins left="0.51181102362204722" right="0.51181102362204722" top="0.35433070866141736" bottom="0.35433070866141736" header="0.31496062992125984" footer="0.31496062992125984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T67"/>
  <sheetViews>
    <sheetView zoomScale="90" zoomScaleNormal="90" workbookViewId="0">
      <pane xSplit="13" ySplit="10" topLeftCell="N49" activePane="bottomRight" state="frozen"/>
      <selection activeCell="K1" sqref="K1"/>
      <selection pane="topRight" activeCell="M1" sqref="M1"/>
      <selection pane="bottomLeft" activeCell="K11" sqref="K11"/>
      <selection pane="bottomRight" activeCell="N37" sqref="N37:T58"/>
    </sheetView>
  </sheetViews>
  <sheetFormatPr defaultColWidth="9.140625" defaultRowHeight="15" outlineLevelCol="1" x14ac:dyDescent="0.25"/>
  <cols>
    <col min="1" max="1" width="67.28515625" style="178" hidden="1" customWidth="1" outlineLevel="1"/>
    <col min="2" max="8" width="12.42578125" style="178" hidden="1" customWidth="1" outlineLevel="1"/>
    <col min="9" max="11" width="2.5703125" style="178" hidden="1" customWidth="1" outlineLevel="1"/>
    <col min="12" max="12" width="2.5703125" style="178" customWidth="1" collapsed="1"/>
    <col min="13" max="13" width="67.5703125" style="178" customWidth="1"/>
    <col min="14" max="19" width="12.28515625" style="178" customWidth="1"/>
    <col min="20" max="16384" width="9.140625" style="178"/>
  </cols>
  <sheetData>
    <row r="1" spans="1:20" ht="20.25" x14ac:dyDescent="0.3">
      <c r="M1" s="42" t="s">
        <v>255</v>
      </c>
      <c r="N1" s="70">
        <f>'Установка скидки'!$F$11</f>
        <v>0</v>
      </c>
    </row>
    <row r="2" spans="1:20" ht="18" x14ac:dyDescent="0.25">
      <c r="M2" s="179"/>
      <c r="N2" s="179"/>
      <c r="O2" s="179"/>
    </row>
    <row r="3" spans="1:20" ht="18" x14ac:dyDescent="0.25">
      <c r="M3" s="179"/>
      <c r="N3" s="179"/>
      <c r="O3" s="179"/>
    </row>
    <row r="8" spans="1:20" ht="20.25" x14ac:dyDescent="0.3">
      <c r="A8" s="180" t="s">
        <v>256</v>
      </c>
      <c r="B8" s="146"/>
      <c r="C8" s="146"/>
      <c r="D8" s="146"/>
      <c r="E8" s="146"/>
      <c r="F8" s="146"/>
      <c r="G8" s="146"/>
      <c r="H8" s="146"/>
      <c r="M8" s="1200" t="s">
        <v>256</v>
      </c>
      <c r="N8" s="1200"/>
      <c r="O8" s="146"/>
      <c r="P8" s="146"/>
      <c r="Q8" s="146"/>
      <c r="R8" s="146"/>
      <c r="S8" s="146"/>
    </row>
    <row r="9" spans="1:20" ht="10.5" customHeight="1" thickBot="1" x14ac:dyDescent="0.3">
      <c r="A9" s="146"/>
      <c r="B9" s="146"/>
      <c r="C9" s="146"/>
      <c r="D9" s="146"/>
      <c r="E9" s="146"/>
      <c r="F9" s="146"/>
      <c r="G9" s="146"/>
      <c r="H9" s="146"/>
      <c r="M9" s="146"/>
      <c r="N9" s="146"/>
      <c r="O9" s="146"/>
      <c r="P9" s="146"/>
      <c r="Q9" s="146"/>
      <c r="R9" s="146"/>
      <c r="S9" s="146"/>
    </row>
    <row r="10" spans="1:20" ht="33" customHeight="1" thickBot="1" x14ac:dyDescent="0.3">
      <c r="A10" s="329" t="s">
        <v>220</v>
      </c>
      <c r="B10" s="538">
        <v>115</v>
      </c>
      <c r="C10" s="330">
        <v>120</v>
      </c>
      <c r="D10" s="539">
        <v>130</v>
      </c>
      <c r="E10" s="330">
        <v>150</v>
      </c>
      <c r="F10" s="330">
        <v>180</v>
      </c>
      <c r="G10" s="330">
        <v>200</v>
      </c>
      <c r="H10" s="331">
        <v>250</v>
      </c>
      <c r="M10" s="377" t="s">
        <v>220</v>
      </c>
      <c r="N10" s="378">
        <v>115</v>
      </c>
      <c r="O10" s="540">
        <v>120</v>
      </c>
      <c r="P10" s="378">
        <v>130</v>
      </c>
      <c r="Q10" s="378">
        <v>150</v>
      </c>
      <c r="R10" s="378">
        <v>180</v>
      </c>
      <c r="S10" s="378">
        <v>200</v>
      </c>
      <c r="T10" s="379">
        <v>250</v>
      </c>
    </row>
    <row r="11" spans="1:20" ht="21" customHeight="1" x14ac:dyDescent="0.25">
      <c r="A11" s="307" t="s">
        <v>257</v>
      </c>
      <c r="B11" s="967">
        <v>383</v>
      </c>
      <c r="C11" s="968">
        <v>398</v>
      </c>
      <c r="D11" s="968">
        <v>434</v>
      </c>
      <c r="E11" s="968">
        <v>502</v>
      </c>
      <c r="F11" s="968">
        <v>581</v>
      </c>
      <c r="G11" s="968">
        <v>637</v>
      </c>
      <c r="H11" s="969">
        <v>784</v>
      </c>
      <c r="M11" s="307" t="s">
        <v>257</v>
      </c>
      <c r="N11" s="308">
        <f>IFERROR(IF(B11=0,"-",B11*(1-$N$1)),"-")</f>
        <v>383</v>
      </c>
      <c r="O11" s="541">
        <f>IFERROR(IF(C11=0,"-",C11*(1-$N$1)),"-")</f>
        <v>398</v>
      </c>
      <c r="P11" s="309">
        <f t="shared" ref="O11:P32" si="0">IFERROR(IF(D11=0,"-",D11*(1-$N$1)),"-")</f>
        <v>434</v>
      </c>
      <c r="Q11" s="309">
        <f t="shared" ref="Q11:Q32" si="1">IFERROR(IF(E11=0,"-",E11*(1-$N$1)),"-")</f>
        <v>502</v>
      </c>
      <c r="R11" s="309">
        <f t="shared" ref="R11:R32" si="2">IFERROR(IF(F11=0,"-",F11*(1-$N$1)),"-")</f>
        <v>581</v>
      </c>
      <c r="S11" s="309">
        <f t="shared" ref="S11:S32" si="3">IFERROR(IF(G11=0,"-",G11*(1-$N$1)),"-")</f>
        <v>637</v>
      </c>
      <c r="T11" s="310">
        <f t="shared" ref="T11:T32" si="4">IFERROR(IF(H11=0,"-",H11*(1-$N$1)),"-")</f>
        <v>784</v>
      </c>
    </row>
    <row r="12" spans="1:20" ht="21" customHeight="1" x14ac:dyDescent="0.25">
      <c r="A12" s="311" t="s">
        <v>258</v>
      </c>
      <c r="B12" s="970">
        <v>1649</v>
      </c>
      <c r="C12" s="971">
        <v>1649</v>
      </c>
      <c r="D12" s="971">
        <v>1711</v>
      </c>
      <c r="E12" s="971">
        <v>1842</v>
      </c>
      <c r="F12" s="971">
        <v>2141</v>
      </c>
      <c r="G12" s="971">
        <v>2998</v>
      </c>
      <c r="H12" s="972">
        <v>3588</v>
      </c>
      <c r="M12" s="349" t="s">
        <v>258</v>
      </c>
      <c r="N12" s="350">
        <f t="shared" ref="N12:O32" si="5">IFERROR(IF(B12=0,"-",B12*(1-$N$1)),"-")</f>
        <v>1649</v>
      </c>
      <c r="O12" s="542">
        <f t="shared" si="5"/>
        <v>1649</v>
      </c>
      <c r="P12" s="351">
        <f t="shared" si="0"/>
        <v>1711</v>
      </c>
      <c r="Q12" s="351">
        <f t="shared" si="1"/>
        <v>1842</v>
      </c>
      <c r="R12" s="351">
        <f t="shared" si="2"/>
        <v>2141</v>
      </c>
      <c r="S12" s="351">
        <f t="shared" si="3"/>
        <v>2998</v>
      </c>
      <c r="T12" s="352">
        <f t="shared" si="4"/>
        <v>3588</v>
      </c>
    </row>
    <row r="13" spans="1:20" ht="21" customHeight="1" x14ac:dyDescent="0.25">
      <c r="A13" s="312" t="s">
        <v>259</v>
      </c>
      <c r="B13" s="973">
        <v>550</v>
      </c>
      <c r="C13" s="974">
        <v>550</v>
      </c>
      <c r="D13" s="974">
        <v>582</v>
      </c>
      <c r="E13" s="974">
        <v>684</v>
      </c>
      <c r="F13" s="974">
        <v>857</v>
      </c>
      <c r="G13" s="975">
        <v>1021</v>
      </c>
      <c r="H13" s="976">
        <v>1397</v>
      </c>
      <c r="M13" s="312" t="s">
        <v>259</v>
      </c>
      <c r="N13" s="313">
        <f t="shared" si="5"/>
        <v>550</v>
      </c>
      <c r="O13" s="543">
        <f t="shared" si="5"/>
        <v>550</v>
      </c>
      <c r="P13" s="314">
        <f t="shared" si="0"/>
        <v>582</v>
      </c>
      <c r="Q13" s="314">
        <f t="shared" si="1"/>
        <v>684</v>
      </c>
      <c r="R13" s="314">
        <f t="shared" si="2"/>
        <v>857</v>
      </c>
      <c r="S13" s="315">
        <f t="shared" si="3"/>
        <v>1021</v>
      </c>
      <c r="T13" s="316">
        <f t="shared" si="4"/>
        <v>1397</v>
      </c>
    </row>
    <row r="14" spans="1:20" ht="21" customHeight="1" x14ac:dyDescent="0.25">
      <c r="A14" s="311" t="s">
        <v>321</v>
      </c>
      <c r="B14" s="977">
        <v>772</v>
      </c>
      <c r="C14" s="978">
        <v>772</v>
      </c>
      <c r="D14" s="978">
        <v>855</v>
      </c>
      <c r="E14" s="978">
        <v>995</v>
      </c>
      <c r="F14" s="971">
        <v>1207</v>
      </c>
      <c r="G14" s="971">
        <v>1351</v>
      </c>
      <c r="H14" s="972">
        <v>1801</v>
      </c>
      <c r="M14" s="349" t="s">
        <v>321</v>
      </c>
      <c r="N14" s="350">
        <f t="shared" si="5"/>
        <v>772</v>
      </c>
      <c r="O14" s="542">
        <f t="shared" si="5"/>
        <v>772</v>
      </c>
      <c r="P14" s="351">
        <f t="shared" si="0"/>
        <v>855</v>
      </c>
      <c r="Q14" s="351">
        <f t="shared" si="1"/>
        <v>995</v>
      </c>
      <c r="R14" s="351">
        <f t="shared" si="2"/>
        <v>1207</v>
      </c>
      <c r="S14" s="351">
        <f t="shared" si="3"/>
        <v>1351</v>
      </c>
      <c r="T14" s="352">
        <f t="shared" si="4"/>
        <v>1801</v>
      </c>
    </row>
    <row r="15" spans="1:20" ht="21" customHeight="1" x14ac:dyDescent="0.25">
      <c r="A15" s="311" t="s">
        <v>322</v>
      </c>
      <c r="B15" s="979" t="s">
        <v>0</v>
      </c>
      <c r="C15" s="980" t="s">
        <v>0</v>
      </c>
      <c r="D15" s="981">
        <v>590</v>
      </c>
      <c r="E15" s="982" t="s">
        <v>0</v>
      </c>
      <c r="F15" s="983" t="s">
        <v>0</v>
      </c>
      <c r="G15" s="984">
        <v>886</v>
      </c>
      <c r="H15" s="985">
        <v>1695</v>
      </c>
      <c r="M15" s="349" t="s">
        <v>322</v>
      </c>
      <c r="N15" s="552" t="str">
        <f t="shared" si="5"/>
        <v>-</v>
      </c>
      <c r="O15" s="544" t="str">
        <f t="shared" si="5"/>
        <v>-</v>
      </c>
      <c r="P15" s="324">
        <f t="shared" si="0"/>
        <v>590</v>
      </c>
      <c r="Q15" s="353" t="str">
        <f t="shared" si="1"/>
        <v>-</v>
      </c>
      <c r="R15" s="354" t="str">
        <f t="shared" si="2"/>
        <v>-</v>
      </c>
      <c r="S15" s="324">
        <f t="shared" si="3"/>
        <v>886</v>
      </c>
      <c r="T15" s="324">
        <f t="shared" si="4"/>
        <v>1695</v>
      </c>
    </row>
    <row r="16" spans="1:20" ht="21" customHeight="1" x14ac:dyDescent="0.25">
      <c r="A16" s="312" t="s">
        <v>323</v>
      </c>
      <c r="B16" s="973">
        <v>923</v>
      </c>
      <c r="C16" s="974">
        <v>941</v>
      </c>
      <c r="D16" s="975">
        <v>1029</v>
      </c>
      <c r="E16" s="975">
        <v>1211</v>
      </c>
      <c r="F16" s="975">
        <v>1500</v>
      </c>
      <c r="G16" s="975">
        <v>1699</v>
      </c>
      <c r="H16" s="976">
        <v>2450</v>
      </c>
      <c r="M16" s="312" t="s">
        <v>323</v>
      </c>
      <c r="N16" s="318">
        <f t="shared" si="5"/>
        <v>923</v>
      </c>
      <c r="O16" s="545">
        <f t="shared" si="5"/>
        <v>941</v>
      </c>
      <c r="P16" s="315">
        <f t="shared" si="0"/>
        <v>1029</v>
      </c>
      <c r="Q16" s="315">
        <f t="shared" si="1"/>
        <v>1211</v>
      </c>
      <c r="R16" s="315">
        <f t="shared" si="2"/>
        <v>1500</v>
      </c>
      <c r="S16" s="315">
        <f t="shared" si="3"/>
        <v>1699</v>
      </c>
      <c r="T16" s="316">
        <f t="shared" si="4"/>
        <v>2450</v>
      </c>
    </row>
    <row r="17" spans="1:20" ht="21" customHeight="1" x14ac:dyDescent="0.25">
      <c r="A17" s="312" t="s">
        <v>324</v>
      </c>
      <c r="B17" s="986" t="s">
        <v>0</v>
      </c>
      <c r="C17" s="987" t="s">
        <v>0</v>
      </c>
      <c r="D17" s="984">
        <v>686</v>
      </c>
      <c r="E17" s="984">
        <v>788</v>
      </c>
      <c r="F17" s="984">
        <v>938</v>
      </c>
      <c r="G17" s="988">
        <v>1037</v>
      </c>
      <c r="H17" s="989" t="s">
        <v>0</v>
      </c>
      <c r="M17" s="312" t="s">
        <v>324</v>
      </c>
      <c r="N17" s="553" t="str">
        <f t="shared" si="5"/>
        <v>-</v>
      </c>
      <c r="O17" s="546" t="str">
        <f t="shared" si="5"/>
        <v>-</v>
      </c>
      <c r="P17" s="210">
        <f t="shared" si="0"/>
        <v>686</v>
      </c>
      <c r="Q17" s="210">
        <f t="shared" si="1"/>
        <v>788</v>
      </c>
      <c r="R17" s="210">
        <f t="shared" si="2"/>
        <v>938</v>
      </c>
      <c r="S17" s="210">
        <f t="shared" si="3"/>
        <v>1037</v>
      </c>
      <c r="T17" s="325" t="str">
        <f t="shared" si="4"/>
        <v>-</v>
      </c>
    </row>
    <row r="18" spans="1:20" ht="21" customHeight="1" x14ac:dyDescent="0.25">
      <c r="A18" s="311" t="s">
        <v>325</v>
      </c>
      <c r="B18" s="990">
        <v>1285</v>
      </c>
      <c r="C18" s="991">
        <v>1285</v>
      </c>
      <c r="D18" s="992">
        <v>1448</v>
      </c>
      <c r="E18" s="993">
        <v>1660</v>
      </c>
      <c r="F18" s="992">
        <v>1996</v>
      </c>
      <c r="G18" s="993">
        <v>2231</v>
      </c>
      <c r="H18" s="994">
        <v>2851</v>
      </c>
      <c r="M18" s="349" t="s">
        <v>325</v>
      </c>
      <c r="N18" s="554">
        <f t="shared" si="5"/>
        <v>1285</v>
      </c>
      <c r="O18" s="547">
        <f t="shared" si="5"/>
        <v>1285</v>
      </c>
      <c r="P18" s="355">
        <f t="shared" si="0"/>
        <v>1448</v>
      </c>
      <c r="Q18" s="355">
        <f t="shared" si="1"/>
        <v>1660</v>
      </c>
      <c r="R18" s="355">
        <f t="shared" si="2"/>
        <v>1996</v>
      </c>
      <c r="S18" s="355">
        <f t="shared" si="3"/>
        <v>2231</v>
      </c>
      <c r="T18" s="356">
        <f t="shared" si="4"/>
        <v>2851</v>
      </c>
    </row>
    <row r="19" spans="1:20" ht="21" customHeight="1" x14ac:dyDescent="0.25">
      <c r="A19" s="312" t="s">
        <v>326</v>
      </c>
      <c r="B19" s="995">
        <v>2612</v>
      </c>
      <c r="C19" s="975">
        <v>2612</v>
      </c>
      <c r="D19" s="975">
        <v>2970</v>
      </c>
      <c r="E19" s="975">
        <v>3445</v>
      </c>
      <c r="F19" s="975">
        <v>4165</v>
      </c>
      <c r="G19" s="975">
        <v>4736</v>
      </c>
      <c r="H19" s="976">
        <v>5990</v>
      </c>
      <c r="M19" s="312" t="s">
        <v>326</v>
      </c>
      <c r="N19" s="318">
        <f t="shared" si="5"/>
        <v>2612</v>
      </c>
      <c r="O19" s="548">
        <f t="shared" si="5"/>
        <v>2612</v>
      </c>
      <c r="P19" s="315">
        <f t="shared" si="0"/>
        <v>2970</v>
      </c>
      <c r="Q19" s="315">
        <f t="shared" si="1"/>
        <v>3445</v>
      </c>
      <c r="R19" s="315">
        <f t="shared" si="2"/>
        <v>4165</v>
      </c>
      <c r="S19" s="315">
        <f t="shared" si="3"/>
        <v>4736</v>
      </c>
      <c r="T19" s="316">
        <f t="shared" si="4"/>
        <v>5990</v>
      </c>
    </row>
    <row r="20" spans="1:20" ht="21" customHeight="1" x14ac:dyDescent="0.25">
      <c r="A20" s="312" t="s">
        <v>327</v>
      </c>
      <c r="B20" s="996" t="s">
        <v>0</v>
      </c>
      <c r="C20" s="988">
        <v>1772</v>
      </c>
      <c r="D20" s="997">
        <v>1917</v>
      </c>
      <c r="E20" s="998" t="s">
        <v>0</v>
      </c>
      <c r="F20" s="999" t="s">
        <v>0</v>
      </c>
      <c r="G20" s="988">
        <v>2910</v>
      </c>
      <c r="H20" s="989" t="s">
        <v>0</v>
      </c>
      <c r="M20" s="312" t="s">
        <v>327</v>
      </c>
      <c r="N20" s="318" t="str">
        <f t="shared" si="5"/>
        <v>-</v>
      </c>
      <c r="O20" s="324">
        <f t="shared" si="5"/>
        <v>1772</v>
      </c>
      <c r="P20" s="324">
        <f>IFERROR(IF(D20=0,"-",D20*(1-$N$1)),"-")</f>
        <v>1917</v>
      </c>
      <c r="Q20" s="326" t="str">
        <f t="shared" si="1"/>
        <v>-</v>
      </c>
      <c r="R20" s="327" t="str">
        <f t="shared" si="2"/>
        <v>-</v>
      </c>
      <c r="S20" s="324">
        <f t="shared" si="3"/>
        <v>2910</v>
      </c>
      <c r="T20" s="325" t="str">
        <f t="shared" si="4"/>
        <v>-</v>
      </c>
    </row>
    <row r="21" spans="1:20" ht="21" customHeight="1" x14ac:dyDescent="0.25">
      <c r="A21" s="311" t="s">
        <v>328</v>
      </c>
      <c r="B21" s="970">
        <v>1350</v>
      </c>
      <c r="C21" s="971">
        <v>1375</v>
      </c>
      <c r="D21" s="971">
        <v>1507</v>
      </c>
      <c r="E21" s="971">
        <v>1937</v>
      </c>
      <c r="F21" s="971">
        <v>2425</v>
      </c>
      <c r="G21" s="971">
        <v>2799</v>
      </c>
      <c r="H21" s="972">
        <v>3816</v>
      </c>
      <c r="M21" s="349" t="s">
        <v>328</v>
      </c>
      <c r="N21" s="350">
        <f t="shared" si="5"/>
        <v>1350</v>
      </c>
      <c r="O21" s="542">
        <f t="shared" si="5"/>
        <v>1375</v>
      </c>
      <c r="P21" s="351">
        <f t="shared" si="0"/>
        <v>1507</v>
      </c>
      <c r="Q21" s="351">
        <f t="shared" si="1"/>
        <v>1937</v>
      </c>
      <c r="R21" s="351">
        <f t="shared" si="2"/>
        <v>2425</v>
      </c>
      <c r="S21" s="351">
        <f t="shared" si="3"/>
        <v>2799</v>
      </c>
      <c r="T21" s="352">
        <f t="shared" si="4"/>
        <v>3816</v>
      </c>
    </row>
    <row r="22" spans="1:20" ht="21" customHeight="1" x14ac:dyDescent="0.25">
      <c r="A22" s="311" t="s">
        <v>329</v>
      </c>
      <c r="B22" s="1000" t="s">
        <v>0</v>
      </c>
      <c r="C22" s="983" t="s">
        <v>0</v>
      </c>
      <c r="D22" s="988">
        <v>1484</v>
      </c>
      <c r="E22" s="983" t="s">
        <v>0</v>
      </c>
      <c r="F22" s="983" t="s">
        <v>0</v>
      </c>
      <c r="G22" s="983" t="s">
        <v>0</v>
      </c>
      <c r="H22" s="1001" t="s">
        <v>0</v>
      </c>
      <c r="M22" s="349" t="s">
        <v>329</v>
      </c>
      <c r="N22" s="357" t="str">
        <f t="shared" si="5"/>
        <v>-</v>
      </c>
      <c r="O22" s="549" t="str">
        <f t="shared" si="5"/>
        <v>-</v>
      </c>
      <c r="P22" s="324">
        <f t="shared" si="0"/>
        <v>1484</v>
      </c>
      <c r="Q22" s="354" t="str">
        <f t="shared" si="1"/>
        <v>-</v>
      </c>
      <c r="R22" s="354" t="str">
        <f t="shared" si="2"/>
        <v>-</v>
      </c>
      <c r="S22" s="354" t="str">
        <f t="shared" si="3"/>
        <v>-</v>
      </c>
      <c r="T22" s="358" t="str">
        <f t="shared" si="4"/>
        <v>-</v>
      </c>
    </row>
    <row r="23" spans="1:20" ht="21" customHeight="1" x14ac:dyDescent="0.25">
      <c r="A23" s="312" t="s">
        <v>330</v>
      </c>
      <c r="B23" s="995">
        <v>1459</v>
      </c>
      <c r="C23" s="975">
        <v>1459</v>
      </c>
      <c r="D23" s="975">
        <v>1560</v>
      </c>
      <c r="E23" s="975">
        <v>1755</v>
      </c>
      <c r="F23" s="975">
        <v>2023</v>
      </c>
      <c r="G23" s="975">
        <v>2231</v>
      </c>
      <c r="H23" s="976">
        <v>2643</v>
      </c>
      <c r="M23" s="312" t="s">
        <v>330</v>
      </c>
      <c r="N23" s="318">
        <f t="shared" si="5"/>
        <v>1459</v>
      </c>
      <c r="O23" s="548">
        <f t="shared" si="5"/>
        <v>1459</v>
      </c>
      <c r="P23" s="315">
        <f t="shared" si="0"/>
        <v>1560</v>
      </c>
      <c r="Q23" s="315">
        <f t="shared" si="1"/>
        <v>1755</v>
      </c>
      <c r="R23" s="315">
        <f t="shared" si="2"/>
        <v>2023</v>
      </c>
      <c r="S23" s="315">
        <f t="shared" si="3"/>
        <v>2231</v>
      </c>
      <c r="T23" s="316">
        <f t="shared" si="4"/>
        <v>2643</v>
      </c>
    </row>
    <row r="24" spans="1:20" ht="21" customHeight="1" x14ac:dyDescent="0.25">
      <c r="A24" s="311" t="s">
        <v>331</v>
      </c>
      <c r="B24" s="970">
        <v>1778</v>
      </c>
      <c r="C24" s="971">
        <v>1817</v>
      </c>
      <c r="D24" s="971">
        <v>1925</v>
      </c>
      <c r="E24" s="971">
        <v>2212</v>
      </c>
      <c r="F24" s="971">
        <v>2641</v>
      </c>
      <c r="G24" s="971">
        <v>2928</v>
      </c>
      <c r="H24" s="972">
        <v>3698</v>
      </c>
      <c r="M24" s="349" t="s">
        <v>331</v>
      </c>
      <c r="N24" s="350">
        <f>IFERROR(IF(B24=0,"-",B24*(1-$N$1)),"-")</f>
        <v>1778</v>
      </c>
      <c r="O24" s="542">
        <f t="shared" si="5"/>
        <v>1817</v>
      </c>
      <c r="P24" s="351">
        <f t="shared" si="0"/>
        <v>1925</v>
      </c>
      <c r="Q24" s="351">
        <f t="shared" si="1"/>
        <v>2212</v>
      </c>
      <c r="R24" s="351">
        <f t="shared" si="2"/>
        <v>2641</v>
      </c>
      <c r="S24" s="351">
        <f t="shared" si="3"/>
        <v>2928</v>
      </c>
      <c r="T24" s="352">
        <f t="shared" si="4"/>
        <v>3698</v>
      </c>
    </row>
    <row r="25" spans="1:20" ht="21" customHeight="1" x14ac:dyDescent="0.25">
      <c r="A25" s="312" t="s">
        <v>332</v>
      </c>
      <c r="B25" s="973">
        <v>640</v>
      </c>
      <c r="C25" s="974">
        <v>640</v>
      </c>
      <c r="D25" s="974">
        <v>683</v>
      </c>
      <c r="E25" s="974">
        <v>769</v>
      </c>
      <c r="F25" s="974">
        <v>913</v>
      </c>
      <c r="G25" s="974">
        <v>999</v>
      </c>
      <c r="H25" s="976">
        <v>1209</v>
      </c>
      <c r="M25" s="312" t="s">
        <v>332</v>
      </c>
      <c r="N25" s="318">
        <f t="shared" si="5"/>
        <v>640</v>
      </c>
      <c r="O25" s="548">
        <f t="shared" si="5"/>
        <v>640</v>
      </c>
      <c r="P25" s="315">
        <f t="shared" si="0"/>
        <v>683</v>
      </c>
      <c r="Q25" s="315">
        <f t="shared" si="1"/>
        <v>769</v>
      </c>
      <c r="R25" s="315">
        <f t="shared" si="2"/>
        <v>913</v>
      </c>
      <c r="S25" s="315">
        <f t="shared" si="3"/>
        <v>999</v>
      </c>
      <c r="T25" s="316">
        <f t="shared" si="4"/>
        <v>1209</v>
      </c>
    </row>
    <row r="26" spans="1:20" ht="21" customHeight="1" x14ac:dyDescent="0.25">
      <c r="A26" s="312" t="s">
        <v>262</v>
      </c>
      <c r="B26" s="996" t="s">
        <v>0</v>
      </c>
      <c r="C26" s="998" t="s">
        <v>0</v>
      </c>
      <c r="D26" s="998" t="s">
        <v>0</v>
      </c>
      <c r="E26" s="999" t="s">
        <v>0</v>
      </c>
      <c r="F26" s="984">
        <v>343</v>
      </c>
      <c r="G26" s="999" t="s">
        <v>0</v>
      </c>
      <c r="H26" s="1002" t="s">
        <v>0</v>
      </c>
      <c r="M26" s="312" t="s">
        <v>262</v>
      </c>
      <c r="N26" s="318" t="str">
        <f t="shared" si="5"/>
        <v>-</v>
      </c>
      <c r="O26" s="326" t="str">
        <f t="shared" si="0"/>
        <v>-</v>
      </c>
      <c r="P26" s="326" t="str">
        <f t="shared" si="0"/>
        <v>-</v>
      </c>
      <c r="Q26" s="327" t="str">
        <f t="shared" si="1"/>
        <v>-</v>
      </c>
      <c r="R26" s="324">
        <f t="shared" si="2"/>
        <v>343</v>
      </c>
      <c r="S26" s="327" t="str">
        <f t="shared" si="3"/>
        <v>-</v>
      </c>
      <c r="T26" s="328" t="str">
        <f t="shared" si="4"/>
        <v>-</v>
      </c>
    </row>
    <row r="27" spans="1:20" ht="21" customHeight="1" x14ac:dyDescent="0.25">
      <c r="A27" s="311" t="s">
        <v>333</v>
      </c>
      <c r="B27" s="970">
        <v>1134</v>
      </c>
      <c r="C27" s="971">
        <v>1134</v>
      </c>
      <c r="D27" s="971">
        <v>1221</v>
      </c>
      <c r="E27" s="971">
        <v>1398</v>
      </c>
      <c r="F27" s="971">
        <v>1652</v>
      </c>
      <c r="G27" s="971">
        <v>1818</v>
      </c>
      <c r="H27" s="972">
        <v>2260</v>
      </c>
      <c r="M27" s="349" t="s">
        <v>333</v>
      </c>
      <c r="N27" s="350">
        <f t="shared" si="5"/>
        <v>1134</v>
      </c>
      <c r="O27" s="542">
        <f t="shared" si="5"/>
        <v>1134</v>
      </c>
      <c r="P27" s="351">
        <f t="shared" si="0"/>
        <v>1221</v>
      </c>
      <c r="Q27" s="351">
        <f t="shared" si="1"/>
        <v>1398</v>
      </c>
      <c r="R27" s="351">
        <f t="shared" si="2"/>
        <v>1652</v>
      </c>
      <c r="S27" s="351">
        <f t="shared" si="3"/>
        <v>1818</v>
      </c>
      <c r="T27" s="352">
        <f t="shared" si="4"/>
        <v>2260</v>
      </c>
    </row>
    <row r="28" spans="1:20" ht="21" customHeight="1" x14ac:dyDescent="0.25">
      <c r="A28" s="311" t="s">
        <v>334</v>
      </c>
      <c r="B28" s="979" t="s">
        <v>0</v>
      </c>
      <c r="C28" s="980" t="s">
        <v>0</v>
      </c>
      <c r="D28" s="984">
        <v>708</v>
      </c>
      <c r="E28" s="1003" t="s">
        <v>0</v>
      </c>
      <c r="F28" s="1004" t="s">
        <v>0</v>
      </c>
      <c r="G28" s="988">
        <v>1047</v>
      </c>
      <c r="H28" s="1005" t="s">
        <v>0</v>
      </c>
      <c r="M28" s="349" t="s">
        <v>334</v>
      </c>
      <c r="N28" s="552" t="str">
        <f t="shared" si="5"/>
        <v>-</v>
      </c>
      <c r="O28" s="544" t="str">
        <f t="shared" si="5"/>
        <v>-</v>
      </c>
      <c r="P28" s="324">
        <f t="shared" si="0"/>
        <v>708</v>
      </c>
      <c r="Q28" s="360" t="str">
        <f t="shared" si="1"/>
        <v>-</v>
      </c>
      <c r="R28" s="324" t="str">
        <f t="shared" si="2"/>
        <v>-</v>
      </c>
      <c r="S28" s="324">
        <f t="shared" si="3"/>
        <v>1047</v>
      </c>
      <c r="T28" s="359" t="str">
        <f t="shared" si="4"/>
        <v>-</v>
      </c>
    </row>
    <row r="29" spans="1:20" ht="21" customHeight="1" x14ac:dyDescent="0.25">
      <c r="A29" s="312" t="s">
        <v>263</v>
      </c>
      <c r="B29" s="995">
        <v>1310</v>
      </c>
      <c r="C29" s="975">
        <v>1310</v>
      </c>
      <c r="D29" s="975">
        <v>1431</v>
      </c>
      <c r="E29" s="975">
        <v>1639</v>
      </c>
      <c r="F29" s="975">
        <v>2005</v>
      </c>
      <c r="G29" s="975">
        <v>2300</v>
      </c>
      <c r="H29" s="976">
        <v>2965</v>
      </c>
      <c r="M29" s="312" t="s">
        <v>263</v>
      </c>
      <c r="N29" s="318">
        <f t="shared" si="5"/>
        <v>1310</v>
      </c>
      <c r="O29" s="548">
        <f t="shared" si="5"/>
        <v>1310</v>
      </c>
      <c r="P29" s="315">
        <f t="shared" si="0"/>
        <v>1431</v>
      </c>
      <c r="Q29" s="315">
        <f t="shared" si="1"/>
        <v>1639</v>
      </c>
      <c r="R29" s="315">
        <f t="shared" si="2"/>
        <v>2005</v>
      </c>
      <c r="S29" s="315">
        <f t="shared" si="3"/>
        <v>2300</v>
      </c>
      <c r="T29" s="316">
        <f t="shared" si="4"/>
        <v>2965</v>
      </c>
    </row>
    <row r="30" spans="1:20" ht="21" customHeight="1" x14ac:dyDescent="0.25">
      <c r="A30" s="727" t="s">
        <v>561</v>
      </c>
      <c r="B30" s="1006">
        <v>2435</v>
      </c>
      <c r="C30" s="1007" t="s">
        <v>0</v>
      </c>
      <c r="D30" s="1007" t="s">
        <v>0</v>
      </c>
      <c r="E30" s="1007" t="s">
        <v>0</v>
      </c>
      <c r="F30" s="1007" t="s">
        <v>0</v>
      </c>
      <c r="G30" s="1007" t="s">
        <v>0</v>
      </c>
      <c r="H30" s="1008" t="s">
        <v>0</v>
      </c>
      <c r="M30" s="312" t="s">
        <v>561</v>
      </c>
      <c r="N30" s="318">
        <f t="shared" ref="N30" si="6">IFERROR(IF(B30=0,"-",B30*(1-$N$1)),"-")</f>
        <v>2435</v>
      </c>
      <c r="O30" s="548" t="str">
        <f t="shared" ref="O30" si="7">IFERROR(IF(C30=0,"-",C30*(1-$N$1)),"-")</f>
        <v>-</v>
      </c>
      <c r="P30" s="315" t="str">
        <f t="shared" ref="P30" si="8">IFERROR(IF(D30=0,"-",D30*(1-$N$1)),"-")</f>
        <v>-</v>
      </c>
      <c r="Q30" s="315" t="str">
        <f t="shared" ref="Q30" si="9">IFERROR(IF(E30=0,"-",E30*(1-$N$1)),"-")</f>
        <v>-</v>
      </c>
      <c r="R30" s="315" t="str">
        <f t="shared" ref="R30" si="10">IFERROR(IF(F30=0,"-",F30*(1-$N$1)),"-")</f>
        <v>-</v>
      </c>
      <c r="S30" s="315" t="str">
        <f t="shared" ref="S30" si="11">IFERROR(IF(G30=0,"-",G30*(1-$N$1)),"-")</f>
        <v>-</v>
      </c>
      <c r="T30" s="316" t="str">
        <f t="shared" ref="T30" si="12">IFERROR(IF(H30=0,"-",H30*(1-$N$1)),"-")</f>
        <v>-</v>
      </c>
    </row>
    <row r="31" spans="1:20" ht="21" customHeight="1" x14ac:dyDescent="0.25">
      <c r="A31" s="311" t="s">
        <v>265</v>
      </c>
      <c r="B31" s="1009">
        <v>438</v>
      </c>
      <c r="C31" s="1010">
        <v>438</v>
      </c>
      <c r="D31" s="1010">
        <v>455</v>
      </c>
      <c r="E31" s="1010">
        <v>523</v>
      </c>
      <c r="F31" s="1010">
        <v>606</v>
      </c>
      <c r="G31" s="1010">
        <v>671</v>
      </c>
      <c r="H31" s="1011">
        <v>867</v>
      </c>
      <c r="M31" s="349" t="s">
        <v>265</v>
      </c>
      <c r="N31" s="361">
        <f t="shared" si="5"/>
        <v>438</v>
      </c>
      <c r="O31" s="550">
        <f t="shared" si="5"/>
        <v>438</v>
      </c>
      <c r="P31" s="362">
        <f t="shared" si="0"/>
        <v>455</v>
      </c>
      <c r="Q31" s="362">
        <f t="shared" si="1"/>
        <v>523</v>
      </c>
      <c r="R31" s="362">
        <f t="shared" si="2"/>
        <v>606</v>
      </c>
      <c r="S31" s="362">
        <f t="shared" si="3"/>
        <v>671</v>
      </c>
      <c r="T31" s="363">
        <f t="shared" si="4"/>
        <v>867</v>
      </c>
    </row>
    <row r="32" spans="1:20" ht="21" customHeight="1" thickBot="1" x14ac:dyDescent="0.3">
      <c r="A32" s="320" t="s">
        <v>266</v>
      </c>
      <c r="B32" s="1012">
        <v>824</v>
      </c>
      <c r="C32" s="1013">
        <v>824</v>
      </c>
      <c r="D32" s="1013">
        <v>850</v>
      </c>
      <c r="E32" s="1013">
        <v>983</v>
      </c>
      <c r="F32" s="1014">
        <v>1113</v>
      </c>
      <c r="G32" s="1014">
        <v>1233</v>
      </c>
      <c r="H32" s="1015">
        <v>1486</v>
      </c>
      <c r="M32" s="320" t="s">
        <v>566</v>
      </c>
      <c r="N32" s="321">
        <f t="shared" si="5"/>
        <v>824</v>
      </c>
      <c r="O32" s="551">
        <f t="shared" si="5"/>
        <v>824</v>
      </c>
      <c r="P32" s="322">
        <f t="shared" si="0"/>
        <v>850</v>
      </c>
      <c r="Q32" s="322">
        <f t="shared" si="1"/>
        <v>983</v>
      </c>
      <c r="R32" s="322">
        <f t="shared" si="2"/>
        <v>1113</v>
      </c>
      <c r="S32" s="322">
        <f t="shared" si="3"/>
        <v>1233</v>
      </c>
      <c r="T32" s="323">
        <f t="shared" si="4"/>
        <v>1486</v>
      </c>
    </row>
    <row r="33" spans="1:20" x14ac:dyDescent="0.25">
      <c r="A33" s="146"/>
      <c r="B33" s="146"/>
      <c r="C33" s="146"/>
      <c r="D33" s="146"/>
      <c r="E33" s="146"/>
      <c r="F33" s="146"/>
      <c r="G33" s="146"/>
      <c r="H33" s="146"/>
      <c r="M33" s="146"/>
      <c r="N33" s="146"/>
      <c r="O33" s="146"/>
      <c r="P33" s="146"/>
      <c r="Q33" s="146"/>
      <c r="R33" s="146"/>
      <c r="S33" s="146"/>
    </row>
    <row r="34" spans="1:20" ht="20.25" x14ac:dyDescent="0.3">
      <c r="A34" s="180" t="s">
        <v>335</v>
      </c>
      <c r="B34" s="146"/>
      <c r="C34" s="146"/>
      <c r="D34" s="146"/>
      <c r="E34" s="146"/>
      <c r="F34" s="146"/>
      <c r="G34" s="146"/>
      <c r="H34" s="146"/>
      <c r="M34" s="1200" t="s">
        <v>335</v>
      </c>
      <c r="N34" s="1200"/>
      <c r="O34" s="146"/>
      <c r="P34" s="146"/>
      <c r="Q34" s="146"/>
      <c r="R34" s="146"/>
      <c r="S34" s="146"/>
    </row>
    <row r="35" spans="1:20" ht="9" customHeight="1" thickBot="1" x14ac:dyDescent="0.3">
      <c r="A35" s="146"/>
      <c r="B35" s="146"/>
      <c r="C35" s="146"/>
      <c r="D35" s="146"/>
      <c r="E35" s="146"/>
      <c r="F35" s="146"/>
      <c r="G35" s="146"/>
      <c r="H35" s="146"/>
      <c r="M35" s="146"/>
      <c r="N35" s="146"/>
      <c r="O35" s="146"/>
      <c r="P35" s="146"/>
      <c r="Q35" s="146"/>
      <c r="R35" s="146"/>
      <c r="S35" s="146"/>
    </row>
    <row r="36" spans="1:20" ht="31.5" customHeight="1" thickBot="1" x14ac:dyDescent="0.3">
      <c r="A36" s="329" t="s">
        <v>220</v>
      </c>
      <c r="B36" s="332" t="s">
        <v>450</v>
      </c>
      <c r="C36" s="332" t="s">
        <v>46</v>
      </c>
      <c r="D36" s="332" t="s">
        <v>47</v>
      </c>
      <c r="E36" s="332" t="s">
        <v>48</v>
      </c>
      <c r="F36" s="332" t="s">
        <v>49</v>
      </c>
      <c r="G36" s="332" t="s">
        <v>50</v>
      </c>
      <c r="H36" s="333" t="s">
        <v>51</v>
      </c>
      <c r="M36" s="377" t="s">
        <v>220</v>
      </c>
      <c r="N36" s="555" t="s">
        <v>450</v>
      </c>
      <c r="O36" s="555" t="s">
        <v>46</v>
      </c>
      <c r="P36" s="380" t="s">
        <v>47</v>
      </c>
      <c r="Q36" s="380" t="s">
        <v>48</v>
      </c>
      <c r="R36" s="380" t="s">
        <v>49</v>
      </c>
      <c r="S36" s="380" t="s">
        <v>50</v>
      </c>
      <c r="T36" s="381" t="s">
        <v>51</v>
      </c>
    </row>
    <row r="37" spans="1:20" ht="22.5" customHeight="1" x14ac:dyDescent="0.25">
      <c r="A37" s="599" t="s">
        <v>455</v>
      </c>
      <c r="B37" s="1016">
        <v>1843</v>
      </c>
      <c r="C37" s="1017">
        <v>1990</v>
      </c>
      <c r="D37" s="1017">
        <v>2123</v>
      </c>
      <c r="E37" s="1017">
        <v>2388</v>
      </c>
      <c r="F37" s="1017">
        <v>2868</v>
      </c>
      <c r="G37" s="1017">
        <v>3206</v>
      </c>
      <c r="H37" s="1018">
        <v>4071</v>
      </c>
      <c r="M37" s="334" t="s">
        <v>455</v>
      </c>
      <c r="N37" s="335">
        <f t="shared" ref="N37:O58" si="13">IFERROR(IF(B37=0,"-",B37*(1-$N$1)),"-")</f>
        <v>1843</v>
      </c>
      <c r="O37" s="556">
        <f t="shared" si="13"/>
        <v>1990</v>
      </c>
      <c r="P37" s="336">
        <f t="shared" ref="P37:P58" si="14">IFERROR(IF(D37=0,"-",D37*(1-$N$1)),"-")</f>
        <v>2123</v>
      </c>
      <c r="Q37" s="336">
        <f t="shared" ref="P37:R58" si="15">IFERROR(IF(E37=0,"-",E37*(1-$N$1)),"-")</f>
        <v>2388</v>
      </c>
      <c r="R37" s="336">
        <f t="shared" ref="R37:R58" si="16">IFERROR(IF(F37=0,"-",F37*(1-$N$1)),"-")</f>
        <v>2868</v>
      </c>
      <c r="S37" s="336">
        <f t="shared" ref="S37:S58" si="17">IFERROR(IF(G37=0,"-",G37*(1-$N$1)),"-")</f>
        <v>3206</v>
      </c>
      <c r="T37" s="337">
        <f t="shared" ref="T37:T58" si="18">IFERROR(IF(H37=0,"-",H37*(1-$N$1)),"-")</f>
        <v>4071</v>
      </c>
    </row>
    <row r="38" spans="1:20" ht="22.5" customHeight="1" x14ac:dyDescent="0.25">
      <c r="A38" s="600" t="s">
        <v>456</v>
      </c>
      <c r="B38" s="1000" t="s">
        <v>0</v>
      </c>
      <c r="C38" s="983" t="s">
        <v>0</v>
      </c>
      <c r="D38" s="988">
        <v>1845</v>
      </c>
      <c r="E38" s="983" t="s">
        <v>0</v>
      </c>
      <c r="F38" s="983" t="s">
        <v>0</v>
      </c>
      <c r="G38" s="983" t="s">
        <v>0</v>
      </c>
      <c r="H38" s="1005" t="s">
        <v>0</v>
      </c>
      <c r="M38" s="349" t="s">
        <v>456</v>
      </c>
      <c r="N38" s="366" t="str">
        <f t="shared" si="13"/>
        <v>-</v>
      </c>
      <c r="O38" s="557" t="str">
        <f t="shared" si="13"/>
        <v>-</v>
      </c>
      <c r="P38" s="324">
        <f t="shared" si="14"/>
        <v>1845</v>
      </c>
      <c r="Q38" s="364" t="str">
        <f t="shared" si="15"/>
        <v>-</v>
      </c>
      <c r="R38" s="364" t="str">
        <f t="shared" si="16"/>
        <v>-</v>
      </c>
      <c r="S38" s="364" t="str">
        <f t="shared" si="17"/>
        <v>-</v>
      </c>
      <c r="T38" s="365" t="str">
        <f t="shared" si="18"/>
        <v>-</v>
      </c>
    </row>
    <row r="39" spans="1:20" ht="22.5" customHeight="1" x14ac:dyDescent="0.25">
      <c r="A39" s="600" t="s">
        <v>457</v>
      </c>
      <c r="B39" s="970">
        <v>3114</v>
      </c>
      <c r="C39" s="971">
        <v>3114</v>
      </c>
      <c r="D39" s="971">
        <v>3295</v>
      </c>
      <c r="E39" s="971">
        <v>3656</v>
      </c>
      <c r="F39" s="971">
        <v>4273</v>
      </c>
      <c r="G39" s="971">
        <v>4639</v>
      </c>
      <c r="H39" s="972">
        <v>6125</v>
      </c>
      <c r="M39" s="349" t="s">
        <v>457</v>
      </c>
      <c r="N39" s="350">
        <f t="shared" si="13"/>
        <v>3114</v>
      </c>
      <c r="O39" s="542">
        <f t="shared" si="13"/>
        <v>3114</v>
      </c>
      <c r="P39" s="351">
        <f t="shared" si="14"/>
        <v>3295</v>
      </c>
      <c r="Q39" s="351">
        <f t="shared" si="15"/>
        <v>3656</v>
      </c>
      <c r="R39" s="351">
        <f t="shared" si="16"/>
        <v>4273</v>
      </c>
      <c r="S39" s="351">
        <f t="shared" si="17"/>
        <v>4639</v>
      </c>
      <c r="T39" s="352">
        <f t="shared" si="18"/>
        <v>6125</v>
      </c>
    </row>
    <row r="40" spans="1:20" ht="22.5" customHeight="1" x14ac:dyDescent="0.25">
      <c r="A40" s="601" t="s">
        <v>458</v>
      </c>
      <c r="B40" s="996" t="s">
        <v>0</v>
      </c>
      <c r="C40" s="988">
        <v>2268</v>
      </c>
      <c r="D40" s="999" t="s">
        <v>0</v>
      </c>
      <c r="E40" s="999" t="s">
        <v>0</v>
      </c>
      <c r="F40" s="999" t="s">
        <v>0</v>
      </c>
      <c r="G40" s="999" t="s">
        <v>0</v>
      </c>
      <c r="H40" s="989" t="s">
        <v>0</v>
      </c>
      <c r="M40" s="312" t="s">
        <v>458</v>
      </c>
      <c r="N40" s="318" t="str">
        <f t="shared" si="13"/>
        <v>-</v>
      </c>
      <c r="O40" s="324">
        <f t="shared" si="13"/>
        <v>2268</v>
      </c>
      <c r="P40" s="319" t="str">
        <f t="shared" si="14"/>
        <v>-</v>
      </c>
      <c r="Q40" s="319" t="str">
        <f t="shared" si="15"/>
        <v>-</v>
      </c>
      <c r="R40" s="319" t="str">
        <f t="shared" si="16"/>
        <v>-</v>
      </c>
      <c r="S40" s="319" t="str">
        <f t="shared" si="17"/>
        <v>-</v>
      </c>
      <c r="T40" s="317" t="str">
        <f t="shared" si="18"/>
        <v>-</v>
      </c>
    </row>
    <row r="41" spans="1:20" ht="22.5" customHeight="1" x14ac:dyDescent="0.25">
      <c r="A41" s="601" t="s">
        <v>459</v>
      </c>
      <c r="B41" s="995">
        <v>4152</v>
      </c>
      <c r="C41" s="975">
        <v>4152</v>
      </c>
      <c r="D41" s="975">
        <v>4443</v>
      </c>
      <c r="E41" s="975">
        <v>5134</v>
      </c>
      <c r="F41" s="975">
        <v>6201</v>
      </c>
      <c r="G41" s="975">
        <v>6878</v>
      </c>
      <c r="H41" s="976">
        <v>8654</v>
      </c>
      <c r="M41" s="312" t="s">
        <v>459</v>
      </c>
      <c r="N41" s="318">
        <f t="shared" si="13"/>
        <v>4152</v>
      </c>
      <c r="O41" s="548">
        <f t="shared" si="13"/>
        <v>4152</v>
      </c>
      <c r="P41" s="315">
        <f t="shared" si="14"/>
        <v>4443</v>
      </c>
      <c r="Q41" s="315">
        <f t="shared" si="15"/>
        <v>5134</v>
      </c>
      <c r="R41" s="315">
        <f t="shared" si="16"/>
        <v>6201</v>
      </c>
      <c r="S41" s="315">
        <f t="shared" si="17"/>
        <v>6878</v>
      </c>
      <c r="T41" s="316">
        <f t="shared" si="18"/>
        <v>8654</v>
      </c>
    </row>
    <row r="42" spans="1:20" ht="22.5" customHeight="1" x14ac:dyDescent="0.25">
      <c r="A42" s="600" t="s">
        <v>336</v>
      </c>
      <c r="B42" s="970">
        <v>1989</v>
      </c>
      <c r="C42" s="971">
        <v>1989</v>
      </c>
      <c r="D42" s="971">
        <v>2116</v>
      </c>
      <c r="E42" s="971">
        <v>2372</v>
      </c>
      <c r="F42" s="971">
        <v>2765</v>
      </c>
      <c r="G42" s="971">
        <v>3034</v>
      </c>
      <c r="H42" s="972">
        <v>3809</v>
      </c>
      <c r="M42" s="349" t="s">
        <v>336</v>
      </c>
      <c r="N42" s="350">
        <f t="shared" si="13"/>
        <v>1989</v>
      </c>
      <c r="O42" s="542">
        <f t="shared" si="13"/>
        <v>1989</v>
      </c>
      <c r="P42" s="351">
        <f t="shared" si="14"/>
        <v>2116</v>
      </c>
      <c r="Q42" s="351">
        <f t="shared" si="15"/>
        <v>2372</v>
      </c>
      <c r="R42" s="351">
        <f t="shared" si="16"/>
        <v>2765</v>
      </c>
      <c r="S42" s="351">
        <f t="shared" si="17"/>
        <v>3034</v>
      </c>
      <c r="T42" s="352">
        <f t="shared" si="18"/>
        <v>3809</v>
      </c>
    </row>
    <row r="43" spans="1:20" ht="22.5" customHeight="1" x14ac:dyDescent="0.25">
      <c r="A43" s="601" t="s">
        <v>460</v>
      </c>
      <c r="B43" s="995">
        <v>2767</v>
      </c>
      <c r="C43" s="975">
        <v>2767</v>
      </c>
      <c r="D43" s="975">
        <v>2920</v>
      </c>
      <c r="E43" s="975">
        <v>3400</v>
      </c>
      <c r="F43" s="975">
        <v>4077</v>
      </c>
      <c r="G43" s="975">
        <v>4554</v>
      </c>
      <c r="H43" s="976">
        <v>5307</v>
      </c>
      <c r="M43" s="312" t="s">
        <v>460</v>
      </c>
      <c r="N43" s="318">
        <f t="shared" si="13"/>
        <v>2767</v>
      </c>
      <c r="O43" s="548">
        <f t="shared" si="13"/>
        <v>2767</v>
      </c>
      <c r="P43" s="315">
        <f t="shared" si="14"/>
        <v>2920</v>
      </c>
      <c r="Q43" s="315">
        <f t="shared" si="15"/>
        <v>3400</v>
      </c>
      <c r="R43" s="315">
        <f t="shared" si="16"/>
        <v>4077</v>
      </c>
      <c r="S43" s="315">
        <f t="shared" si="17"/>
        <v>4554</v>
      </c>
      <c r="T43" s="316">
        <f t="shared" si="18"/>
        <v>5307</v>
      </c>
    </row>
    <row r="44" spans="1:20" ht="22.5" customHeight="1" x14ac:dyDescent="0.25">
      <c r="A44" s="349" t="s">
        <v>496</v>
      </c>
      <c r="B44" s="1019" t="s">
        <v>0</v>
      </c>
      <c r="C44" s="988">
        <v>3654</v>
      </c>
      <c r="D44" s="988">
        <v>3906</v>
      </c>
      <c r="E44" s="1020" t="s">
        <v>0</v>
      </c>
      <c r="F44" s="983" t="s">
        <v>0</v>
      </c>
      <c r="G44" s="983" t="s">
        <v>0</v>
      </c>
      <c r="H44" s="1005" t="s">
        <v>0</v>
      </c>
      <c r="M44" s="349" t="s">
        <v>496</v>
      </c>
      <c r="N44" s="350" t="str">
        <f t="shared" si="13"/>
        <v>-</v>
      </c>
      <c r="O44" s="324">
        <f t="shared" si="13"/>
        <v>3654</v>
      </c>
      <c r="P44" s="324">
        <f t="shared" si="14"/>
        <v>3906</v>
      </c>
      <c r="Q44" s="367" t="str">
        <f t="shared" si="15"/>
        <v>-</v>
      </c>
      <c r="R44" s="364" t="str">
        <f t="shared" si="16"/>
        <v>-</v>
      </c>
      <c r="S44" s="364" t="str">
        <f t="shared" si="17"/>
        <v>-</v>
      </c>
      <c r="T44" s="365" t="str">
        <f t="shared" si="18"/>
        <v>-</v>
      </c>
    </row>
    <row r="45" spans="1:20" ht="22.5" customHeight="1" x14ac:dyDescent="0.25">
      <c r="A45" s="349" t="s">
        <v>497</v>
      </c>
      <c r="B45" s="970">
        <v>7785</v>
      </c>
      <c r="C45" s="971">
        <v>7929</v>
      </c>
      <c r="D45" s="971">
        <v>8514</v>
      </c>
      <c r="E45" s="971">
        <v>9726</v>
      </c>
      <c r="F45" s="971">
        <v>11647</v>
      </c>
      <c r="G45" s="971">
        <v>13237</v>
      </c>
      <c r="H45" s="972">
        <v>16920</v>
      </c>
      <c r="M45" s="349" t="s">
        <v>497</v>
      </c>
      <c r="N45" s="350">
        <f t="shared" si="13"/>
        <v>7785</v>
      </c>
      <c r="O45" s="542">
        <f t="shared" si="13"/>
        <v>7929</v>
      </c>
      <c r="P45" s="351">
        <f t="shared" si="14"/>
        <v>8514</v>
      </c>
      <c r="Q45" s="351">
        <f t="shared" si="15"/>
        <v>9726</v>
      </c>
      <c r="R45" s="351">
        <f t="shared" si="16"/>
        <v>11647</v>
      </c>
      <c r="S45" s="351">
        <f t="shared" si="17"/>
        <v>13237</v>
      </c>
      <c r="T45" s="352">
        <f t="shared" si="18"/>
        <v>16920</v>
      </c>
    </row>
    <row r="46" spans="1:20" ht="22.5" customHeight="1" x14ac:dyDescent="0.25">
      <c r="A46" s="312" t="s">
        <v>498</v>
      </c>
      <c r="B46" s="995">
        <v>5839</v>
      </c>
      <c r="C46" s="975">
        <v>5839</v>
      </c>
      <c r="D46" s="975">
        <v>6238</v>
      </c>
      <c r="E46" s="975">
        <v>7057</v>
      </c>
      <c r="F46" s="975">
        <v>8334</v>
      </c>
      <c r="G46" s="975">
        <v>9387</v>
      </c>
      <c r="H46" s="976">
        <v>11756</v>
      </c>
      <c r="M46" s="312" t="s">
        <v>498</v>
      </c>
      <c r="N46" s="318">
        <f t="shared" si="13"/>
        <v>5839</v>
      </c>
      <c r="O46" s="548">
        <f t="shared" si="13"/>
        <v>5839</v>
      </c>
      <c r="P46" s="315">
        <f t="shared" si="14"/>
        <v>6238</v>
      </c>
      <c r="Q46" s="315">
        <f t="shared" si="15"/>
        <v>7057</v>
      </c>
      <c r="R46" s="315">
        <f t="shared" si="16"/>
        <v>8334</v>
      </c>
      <c r="S46" s="315">
        <f t="shared" si="17"/>
        <v>9387</v>
      </c>
      <c r="T46" s="316">
        <f t="shared" si="18"/>
        <v>11756</v>
      </c>
    </row>
    <row r="47" spans="1:20" ht="22.5" customHeight="1" x14ac:dyDescent="0.25">
      <c r="A47" s="600" t="s">
        <v>461</v>
      </c>
      <c r="B47" s="970">
        <v>4566</v>
      </c>
      <c r="C47" s="971">
        <v>4566</v>
      </c>
      <c r="D47" s="971">
        <v>4839</v>
      </c>
      <c r="E47" s="971">
        <v>5385</v>
      </c>
      <c r="F47" s="971">
        <v>6206</v>
      </c>
      <c r="G47" s="971">
        <v>6756</v>
      </c>
      <c r="H47" s="972">
        <v>8136</v>
      </c>
      <c r="M47" s="349" t="s">
        <v>461</v>
      </c>
      <c r="N47" s="350">
        <f t="shared" si="13"/>
        <v>4566</v>
      </c>
      <c r="O47" s="542">
        <f t="shared" si="13"/>
        <v>4566</v>
      </c>
      <c r="P47" s="351">
        <f t="shared" si="14"/>
        <v>4839</v>
      </c>
      <c r="Q47" s="351">
        <f t="shared" si="15"/>
        <v>5385</v>
      </c>
      <c r="R47" s="351">
        <f t="shared" si="16"/>
        <v>6206</v>
      </c>
      <c r="S47" s="351">
        <f t="shared" si="17"/>
        <v>6756</v>
      </c>
      <c r="T47" s="352">
        <f t="shared" si="18"/>
        <v>8136</v>
      </c>
    </row>
    <row r="48" spans="1:20" ht="22.5" customHeight="1" x14ac:dyDescent="0.25">
      <c r="A48" s="601" t="s">
        <v>462</v>
      </c>
      <c r="B48" s="1021" t="s">
        <v>0</v>
      </c>
      <c r="C48" s="999" t="s">
        <v>0</v>
      </c>
      <c r="D48" s="999" t="s">
        <v>0</v>
      </c>
      <c r="E48" s="999" t="s">
        <v>0</v>
      </c>
      <c r="F48" s="988">
        <v>3361</v>
      </c>
      <c r="G48" s="999" t="s">
        <v>0</v>
      </c>
      <c r="H48" s="989" t="s">
        <v>0</v>
      </c>
      <c r="M48" s="312" t="s">
        <v>462</v>
      </c>
      <c r="N48" s="338" t="str">
        <f t="shared" si="13"/>
        <v>-</v>
      </c>
      <c r="O48" s="558" t="str">
        <f t="shared" si="13"/>
        <v>-</v>
      </c>
      <c r="P48" s="558" t="str">
        <f t="shared" si="14"/>
        <v>-</v>
      </c>
      <c r="Q48" s="558" t="str">
        <f t="shared" si="15"/>
        <v>-</v>
      </c>
      <c r="R48" s="324">
        <f t="shared" si="16"/>
        <v>3361</v>
      </c>
      <c r="S48" s="319" t="str">
        <f t="shared" si="17"/>
        <v>-</v>
      </c>
      <c r="T48" s="317" t="str">
        <f t="shared" si="18"/>
        <v>-</v>
      </c>
    </row>
    <row r="49" spans="1:20" ht="22.5" customHeight="1" x14ac:dyDescent="0.25">
      <c r="A49" s="601" t="s">
        <v>463</v>
      </c>
      <c r="B49" s="995">
        <v>4881</v>
      </c>
      <c r="C49" s="975">
        <v>4881</v>
      </c>
      <c r="D49" s="975">
        <v>5175</v>
      </c>
      <c r="E49" s="975">
        <v>5766</v>
      </c>
      <c r="F49" s="975">
        <v>6659</v>
      </c>
      <c r="G49" s="975">
        <v>7258</v>
      </c>
      <c r="H49" s="976">
        <v>8772</v>
      </c>
      <c r="M49" s="312" t="s">
        <v>463</v>
      </c>
      <c r="N49" s="318">
        <f t="shared" si="13"/>
        <v>4881</v>
      </c>
      <c r="O49" s="548">
        <f t="shared" si="13"/>
        <v>4881</v>
      </c>
      <c r="P49" s="315">
        <f t="shared" si="14"/>
        <v>5175</v>
      </c>
      <c r="Q49" s="315">
        <f t="shared" si="15"/>
        <v>5766</v>
      </c>
      <c r="R49" s="315">
        <f t="shared" si="16"/>
        <v>6659</v>
      </c>
      <c r="S49" s="315">
        <f t="shared" si="17"/>
        <v>7258</v>
      </c>
      <c r="T49" s="316">
        <f t="shared" si="18"/>
        <v>8772</v>
      </c>
    </row>
    <row r="50" spans="1:20" ht="22.5" customHeight="1" x14ac:dyDescent="0.25">
      <c r="A50" s="600" t="s">
        <v>464</v>
      </c>
      <c r="B50" s="1019" t="s">
        <v>0</v>
      </c>
      <c r="C50" s="988">
        <v>1085</v>
      </c>
      <c r="D50" s="983" t="s">
        <v>0</v>
      </c>
      <c r="E50" s="983" t="s">
        <v>0</v>
      </c>
      <c r="F50" s="983" t="s">
        <v>0</v>
      </c>
      <c r="G50" s="988">
        <v>1591</v>
      </c>
      <c r="H50" s="1005" t="s">
        <v>0</v>
      </c>
      <c r="M50" s="349" t="s">
        <v>464</v>
      </c>
      <c r="N50" s="350" t="str">
        <f t="shared" si="13"/>
        <v>-</v>
      </c>
      <c r="O50" s="324">
        <f t="shared" si="13"/>
        <v>1085</v>
      </c>
      <c r="P50" s="364" t="str">
        <f t="shared" si="15"/>
        <v>-</v>
      </c>
      <c r="Q50" s="364" t="str">
        <f t="shared" si="15"/>
        <v>-</v>
      </c>
      <c r="R50" s="364" t="str">
        <f t="shared" si="15"/>
        <v>-</v>
      </c>
      <c r="S50" s="324">
        <f t="shared" si="17"/>
        <v>1591</v>
      </c>
      <c r="T50" s="365" t="str">
        <f t="shared" si="18"/>
        <v>-</v>
      </c>
    </row>
    <row r="51" spans="1:20" ht="22.5" customHeight="1" x14ac:dyDescent="0.25">
      <c r="A51" s="600" t="s">
        <v>465</v>
      </c>
      <c r="B51" s="970">
        <v>1875</v>
      </c>
      <c r="C51" s="971">
        <v>1928</v>
      </c>
      <c r="D51" s="971">
        <v>2034</v>
      </c>
      <c r="E51" s="971">
        <v>2224</v>
      </c>
      <c r="F51" s="971">
        <v>2551</v>
      </c>
      <c r="G51" s="971">
        <v>2826</v>
      </c>
      <c r="H51" s="972">
        <v>3304</v>
      </c>
      <c r="M51" s="349" t="s">
        <v>465</v>
      </c>
      <c r="N51" s="350">
        <f t="shared" si="13"/>
        <v>1875</v>
      </c>
      <c r="O51" s="542">
        <f t="shared" si="13"/>
        <v>1928</v>
      </c>
      <c r="P51" s="351">
        <f t="shared" si="14"/>
        <v>2034</v>
      </c>
      <c r="Q51" s="351">
        <f t="shared" si="15"/>
        <v>2224</v>
      </c>
      <c r="R51" s="351">
        <f t="shared" si="16"/>
        <v>2551</v>
      </c>
      <c r="S51" s="351">
        <f t="shared" si="17"/>
        <v>2826</v>
      </c>
      <c r="T51" s="352">
        <f t="shared" si="18"/>
        <v>3304</v>
      </c>
    </row>
    <row r="52" spans="1:20" ht="22.5" customHeight="1" x14ac:dyDescent="0.25">
      <c r="A52" s="601" t="s">
        <v>466</v>
      </c>
      <c r="B52" s="1021" t="s">
        <v>0</v>
      </c>
      <c r="C52" s="999" t="s">
        <v>0</v>
      </c>
      <c r="D52" s="988">
        <v>1558</v>
      </c>
      <c r="E52" s="999" t="s">
        <v>0</v>
      </c>
      <c r="F52" s="988">
        <v>1950</v>
      </c>
      <c r="G52" s="1022" t="s">
        <v>0</v>
      </c>
      <c r="H52" s="985">
        <v>2565</v>
      </c>
      <c r="M52" s="312" t="s">
        <v>466</v>
      </c>
      <c r="N52" s="338" t="str">
        <f t="shared" si="13"/>
        <v>-</v>
      </c>
      <c r="O52" s="558" t="str">
        <f t="shared" si="13"/>
        <v>-</v>
      </c>
      <c r="P52" s="324">
        <f t="shared" si="14"/>
        <v>1558</v>
      </c>
      <c r="Q52" s="319" t="str">
        <f t="shared" si="15"/>
        <v>-</v>
      </c>
      <c r="R52" s="324">
        <f t="shared" si="16"/>
        <v>1950</v>
      </c>
      <c r="S52" s="339" t="str">
        <f t="shared" si="17"/>
        <v>-</v>
      </c>
      <c r="T52" s="324">
        <f t="shared" si="18"/>
        <v>2565</v>
      </c>
    </row>
    <row r="53" spans="1:20" ht="22.5" customHeight="1" x14ac:dyDescent="0.25">
      <c r="A53" s="601" t="s">
        <v>467</v>
      </c>
      <c r="B53" s="995">
        <v>3004</v>
      </c>
      <c r="C53" s="975">
        <v>3004</v>
      </c>
      <c r="D53" s="975">
        <v>3180</v>
      </c>
      <c r="E53" s="975">
        <v>3518</v>
      </c>
      <c r="F53" s="975">
        <v>4054</v>
      </c>
      <c r="G53" s="975">
        <v>4450</v>
      </c>
      <c r="H53" s="976">
        <v>5363</v>
      </c>
      <c r="M53" s="312" t="s">
        <v>467</v>
      </c>
      <c r="N53" s="318">
        <f t="shared" si="13"/>
        <v>3004</v>
      </c>
      <c r="O53" s="548">
        <f t="shared" si="13"/>
        <v>3004</v>
      </c>
      <c r="P53" s="315">
        <f t="shared" si="14"/>
        <v>3180</v>
      </c>
      <c r="Q53" s="315">
        <f t="shared" si="15"/>
        <v>3518</v>
      </c>
      <c r="R53" s="315">
        <f t="shared" si="16"/>
        <v>4054</v>
      </c>
      <c r="S53" s="315">
        <f t="shared" si="17"/>
        <v>4450</v>
      </c>
      <c r="T53" s="316">
        <f t="shared" si="18"/>
        <v>5363</v>
      </c>
    </row>
    <row r="54" spans="1:20" ht="22.5" customHeight="1" x14ac:dyDescent="0.25">
      <c r="A54" s="602" t="s">
        <v>554</v>
      </c>
      <c r="B54" s="970">
        <v>7915</v>
      </c>
      <c r="C54" s="971">
        <v>7915</v>
      </c>
      <c r="D54" s="1023" t="s">
        <v>0</v>
      </c>
      <c r="E54" s="1024">
        <v>9673</v>
      </c>
      <c r="F54" s="971">
        <v>11815</v>
      </c>
      <c r="G54" s="971">
        <v>12560</v>
      </c>
      <c r="H54" s="1025" t="s">
        <v>0</v>
      </c>
      <c r="M54" s="368" t="s">
        <v>554</v>
      </c>
      <c r="N54" s="350">
        <f t="shared" si="13"/>
        <v>7915</v>
      </c>
      <c r="O54" s="542">
        <f t="shared" si="13"/>
        <v>7915</v>
      </c>
      <c r="P54" s="369" t="str">
        <f t="shared" si="14"/>
        <v>-</v>
      </c>
      <c r="Q54" s="370">
        <f t="shared" si="15"/>
        <v>9673</v>
      </c>
      <c r="R54" s="351">
        <f t="shared" si="16"/>
        <v>11815</v>
      </c>
      <c r="S54" s="351">
        <f t="shared" si="17"/>
        <v>12560</v>
      </c>
      <c r="T54" s="371" t="str">
        <f t="shared" si="18"/>
        <v>-</v>
      </c>
    </row>
    <row r="55" spans="1:20" ht="22.5" customHeight="1" x14ac:dyDescent="0.25">
      <c r="A55" s="603" t="s">
        <v>268</v>
      </c>
      <c r="B55" s="973">
        <v>720</v>
      </c>
      <c r="C55" s="974">
        <v>720</v>
      </c>
      <c r="D55" s="974">
        <v>760</v>
      </c>
      <c r="E55" s="974">
        <v>866</v>
      </c>
      <c r="F55" s="975">
        <v>1087</v>
      </c>
      <c r="G55" s="975">
        <v>1234</v>
      </c>
      <c r="H55" s="976">
        <v>1491</v>
      </c>
      <c r="M55" s="340" t="s">
        <v>268</v>
      </c>
      <c r="N55" s="313">
        <f t="shared" si="13"/>
        <v>720</v>
      </c>
      <c r="O55" s="543">
        <f t="shared" si="13"/>
        <v>720</v>
      </c>
      <c r="P55" s="314">
        <f t="shared" si="14"/>
        <v>760</v>
      </c>
      <c r="Q55" s="314">
        <f t="shared" si="15"/>
        <v>866</v>
      </c>
      <c r="R55" s="314">
        <f t="shared" si="16"/>
        <v>1087</v>
      </c>
      <c r="S55" s="315">
        <f t="shared" si="17"/>
        <v>1234</v>
      </c>
      <c r="T55" s="316">
        <f t="shared" si="18"/>
        <v>1491</v>
      </c>
    </row>
    <row r="56" spans="1:20" ht="22.5" customHeight="1" x14ac:dyDescent="0.25">
      <c r="A56" s="603" t="s">
        <v>337</v>
      </c>
      <c r="B56" s="1026" t="s">
        <v>0</v>
      </c>
      <c r="C56" s="1027" t="s">
        <v>0</v>
      </c>
      <c r="D56" s="1027" t="s">
        <v>0</v>
      </c>
      <c r="E56" s="984">
        <v>432</v>
      </c>
      <c r="F56" s="1027" t="s">
        <v>0</v>
      </c>
      <c r="G56" s="984">
        <v>576</v>
      </c>
      <c r="H56" s="1028">
        <v>695</v>
      </c>
      <c r="M56" s="340" t="s">
        <v>337</v>
      </c>
      <c r="N56" s="341" t="str">
        <f t="shared" si="13"/>
        <v>-</v>
      </c>
      <c r="O56" s="559" t="str">
        <f t="shared" si="13"/>
        <v>-</v>
      </c>
      <c r="P56" s="342" t="str">
        <f t="shared" si="14"/>
        <v>-</v>
      </c>
      <c r="Q56" s="324">
        <f t="shared" si="15"/>
        <v>432</v>
      </c>
      <c r="R56" s="342" t="str">
        <f t="shared" si="16"/>
        <v>-</v>
      </c>
      <c r="S56" s="324">
        <f t="shared" si="17"/>
        <v>576</v>
      </c>
      <c r="T56" s="324">
        <f t="shared" si="18"/>
        <v>695</v>
      </c>
    </row>
    <row r="57" spans="1:20" ht="22.5" customHeight="1" x14ac:dyDescent="0.25">
      <c r="A57" s="602" t="s">
        <v>269</v>
      </c>
      <c r="B57" s="970">
        <v>1360</v>
      </c>
      <c r="C57" s="971">
        <v>1387</v>
      </c>
      <c r="D57" s="971">
        <v>1470</v>
      </c>
      <c r="E57" s="971">
        <v>1569</v>
      </c>
      <c r="F57" s="971">
        <v>1968</v>
      </c>
      <c r="G57" s="971">
        <v>2147</v>
      </c>
      <c r="H57" s="972">
        <v>2667</v>
      </c>
      <c r="M57" s="368" t="s">
        <v>565</v>
      </c>
      <c r="N57" s="372">
        <f t="shared" si="13"/>
        <v>1360</v>
      </c>
      <c r="O57" s="560">
        <f t="shared" si="13"/>
        <v>1387</v>
      </c>
      <c r="P57" s="373">
        <f t="shared" si="14"/>
        <v>1470</v>
      </c>
      <c r="Q57" s="351">
        <f t="shared" si="15"/>
        <v>1569</v>
      </c>
      <c r="R57" s="351">
        <f t="shared" si="16"/>
        <v>1968</v>
      </c>
      <c r="S57" s="351">
        <f t="shared" si="17"/>
        <v>2147</v>
      </c>
      <c r="T57" s="352">
        <f t="shared" si="18"/>
        <v>2667</v>
      </c>
    </row>
    <row r="58" spans="1:20" ht="22.5" customHeight="1" thickBot="1" x14ac:dyDescent="0.3">
      <c r="A58" s="604" t="s">
        <v>338</v>
      </c>
      <c r="B58" s="1029" t="s">
        <v>0</v>
      </c>
      <c r="C58" s="1030" t="s">
        <v>0</v>
      </c>
      <c r="D58" s="1030" t="s">
        <v>0</v>
      </c>
      <c r="E58" s="1031">
        <v>594</v>
      </c>
      <c r="F58" s="1030" t="s">
        <v>0</v>
      </c>
      <c r="G58" s="1031">
        <v>782</v>
      </c>
      <c r="H58" s="1032">
        <v>832</v>
      </c>
      <c r="M58" s="374" t="s">
        <v>567</v>
      </c>
      <c r="N58" s="375" t="str">
        <f t="shared" si="13"/>
        <v>-</v>
      </c>
      <c r="O58" s="561" t="str">
        <f t="shared" si="13"/>
        <v>-</v>
      </c>
      <c r="P58" s="376" t="str">
        <f t="shared" si="14"/>
        <v>-</v>
      </c>
      <c r="Q58" s="324">
        <f t="shared" si="15"/>
        <v>594</v>
      </c>
      <c r="R58" s="376" t="str">
        <f t="shared" si="16"/>
        <v>-</v>
      </c>
      <c r="S58" s="324">
        <f t="shared" si="17"/>
        <v>782</v>
      </c>
      <c r="T58" s="324">
        <f t="shared" si="18"/>
        <v>832</v>
      </c>
    </row>
    <row r="60" spans="1:20" x14ac:dyDescent="0.25">
      <c r="M60" s="65" t="s">
        <v>12</v>
      </c>
      <c r="N60" s="66"/>
      <c r="O60" s="66"/>
      <c r="P60" s="66"/>
    </row>
    <row r="61" spans="1:20" x14ac:dyDescent="0.25">
      <c r="M61" s="65" t="s">
        <v>14</v>
      </c>
      <c r="N61" s="66"/>
      <c r="O61" s="66"/>
      <c r="P61" s="66"/>
    </row>
    <row r="62" spans="1:20" x14ac:dyDescent="0.25">
      <c r="M62" s="65" t="s">
        <v>15</v>
      </c>
      <c r="N62" s="66"/>
      <c r="O62" s="66"/>
      <c r="P62" s="66"/>
    </row>
    <row r="63" spans="1:20" x14ac:dyDescent="0.25">
      <c r="M63" s="65" t="s">
        <v>18</v>
      </c>
      <c r="N63" s="66"/>
      <c r="O63" s="66"/>
      <c r="P63" s="66"/>
    </row>
    <row r="64" spans="1:20" ht="27" customHeight="1" x14ac:dyDescent="0.25">
      <c r="M64" s="1201" t="s">
        <v>17</v>
      </c>
      <c r="N64" s="1201"/>
      <c r="O64" s="1201"/>
      <c r="P64" s="1201"/>
      <c r="Q64" s="1201"/>
      <c r="R64" s="1201"/>
      <c r="S64" s="1201"/>
      <c r="T64" s="1201"/>
    </row>
    <row r="65" spans="13:20" ht="15" customHeight="1" x14ac:dyDescent="0.25">
      <c r="M65" s="1202" t="s">
        <v>45</v>
      </c>
      <c r="N65" s="1202"/>
      <c r="O65" s="1202"/>
      <c r="P65" s="1202"/>
      <c r="Q65" s="1202"/>
      <c r="R65" s="1202"/>
      <c r="S65" s="1202"/>
      <c r="T65" s="213"/>
    </row>
    <row r="66" spans="13:20" x14ac:dyDescent="0.25">
      <c r="M66" s="1202"/>
      <c r="N66" s="1202"/>
      <c r="O66" s="1202"/>
      <c r="P66" s="1202"/>
      <c r="Q66" s="1202"/>
      <c r="R66" s="1202"/>
      <c r="S66" s="1202"/>
      <c r="T66" s="213"/>
    </row>
    <row r="67" spans="13:20" ht="25.5" customHeight="1" x14ac:dyDescent="0.25">
      <c r="M67" s="213"/>
      <c r="N67" s="213"/>
      <c r="O67" s="213"/>
      <c r="P67" s="213"/>
      <c r="Q67" s="213"/>
      <c r="R67" s="213"/>
      <c r="S67" s="213"/>
      <c r="T67" s="213"/>
    </row>
  </sheetData>
  <sheetProtection algorithmName="SHA-512" hashValue="rpoMpx4ZkE1nksY4gqgh7l44nRHA4gVbRSXGRJQLIc8gEPA72/7+jkCAecZfakTI0csx6HgJkq21jk5BtFWNfA==" saltValue="5uikIW73ISH+w4/oIokyaQ==" spinCount="100000" sheet="1" objects="1" scenarios="1"/>
  <protectedRanges>
    <protectedRange sqref="M60:P65" name="Диапазон1_18_1_1"/>
  </protectedRanges>
  <mergeCells count="4">
    <mergeCell ref="M8:N8"/>
    <mergeCell ref="M34:N34"/>
    <mergeCell ref="M64:T64"/>
    <mergeCell ref="M65:S66"/>
  </mergeCells>
  <pageMargins left="0.51181102362204722" right="0.51181102362204722" top="0.35433070866141736" bottom="0.35433070866141736" header="0.31496062992125984" footer="0.31496062992125984"/>
  <pageSetup paperSize="9"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X54"/>
  <sheetViews>
    <sheetView topLeftCell="D1" zoomScale="90" zoomScaleNormal="90" workbookViewId="0">
      <pane xSplit="12" ySplit="11" topLeftCell="P36" activePane="bottomRight" state="frozen"/>
      <selection activeCell="N1" sqref="N1"/>
      <selection pane="topRight" activeCell="P1" sqref="P1"/>
      <selection pane="bottomLeft" activeCell="N12" sqref="N12"/>
      <selection pane="bottomRight" activeCell="E40" sqref="E40:M40"/>
    </sheetView>
  </sheetViews>
  <sheetFormatPr defaultColWidth="9.140625" defaultRowHeight="12.75" outlineLevelCol="2" x14ac:dyDescent="0.2"/>
  <cols>
    <col min="1" max="3" width="9.140625" style="41" hidden="1" customWidth="1" outlineLevel="2"/>
    <col min="4" max="4" width="67.42578125" style="37" hidden="1" customWidth="1" outlineLevel="1" collapsed="1"/>
    <col min="5" max="13" width="14.5703125" style="37" hidden="1" customWidth="1" outlineLevel="1"/>
    <col min="14" max="14" width="2.85546875" style="37" customWidth="1" collapsed="1"/>
    <col min="15" max="15" width="67.42578125" style="37" customWidth="1" collapsed="1"/>
    <col min="16" max="24" width="11.7109375" style="37" customWidth="1"/>
    <col min="25" max="16384" width="9.140625" style="37"/>
  </cols>
  <sheetData>
    <row r="1" spans="1:24" ht="18" customHeight="1" x14ac:dyDescent="0.3">
      <c r="O1" s="42" t="s">
        <v>188</v>
      </c>
      <c r="P1" s="70">
        <f>'Установка скидки'!$F$11</f>
        <v>0</v>
      </c>
    </row>
    <row r="2" spans="1:24" ht="7.5" customHeight="1" x14ac:dyDescent="0.2"/>
    <row r="10" spans="1:24" ht="13.5" thickBot="1" x14ac:dyDescent="0.25"/>
    <row r="11" spans="1:24" ht="37.5" customHeight="1" thickBot="1" x14ac:dyDescent="0.25">
      <c r="A11" s="43"/>
      <c r="B11" s="43"/>
      <c r="C11" s="43"/>
      <c r="D11" s="44" t="s">
        <v>63</v>
      </c>
      <c r="E11" s="45">
        <v>80</v>
      </c>
      <c r="F11" s="46">
        <v>100</v>
      </c>
      <c r="G11" s="46">
        <v>110</v>
      </c>
      <c r="H11" s="46">
        <v>120</v>
      </c>
      <c r="I11" s="46">
        <v>130</v>
      </c>
      <c r="J11" s="46">
        <v>150</v>
      </c>
      <c r="K11" s="46">
        <v>180</v>
      </c>
      <c r="L11" s="46">
        <v>200</v>
      </c>
      <c r="M11" s="47">
        <v>250</v>
      </c>
      <c r="O11" s="44" t="s">
        <v>63</v>
      </c>
      <c r="P11" s="45">
        <v>80</v>
      </c>
      <c r="Q11" s="46">
        <v>100</v>
      </c>
      <c r="R11" s="46">
        <v>110</v>
      </c>
      <c r="S11" s="46">
        <v>120</v>
      </c>
      <c r="T11" s="46">
        <v>130</v>
      </c>
      <c r="U11" s="46">
        <v>150</v>
      </c>
      <c r="V11" s="46">
        <v>180</v>
      </c>
      <c r="W11" s="46">
        <v>200</v>
      </c>
      <c r="X11" s="47">
        <v>250</v>
      </c>
    </row>
    <row r="12" spans="1:24" s="50" customFormat="1" ht="23.25" customHeight="1" x14ac:dyDescent="0.25">
      <c r="A12" s="48" t="s">
        <v>64</v>
      </c>
      <c r="B12" s="48" t="s">
        <v>65</v>
      </c>
      <c r="C12" s="48" t="s">
        <v>66</v>
      </c>
      <c r="D12" s="49" t="s">
        <v>67</v>
      </c>
      <c r="E12" s="831">
        <v>1462</v>
      </c>
      <c r="F12" s="1033">
        <v>1553</v>
      </c>
      <c r="G12" s="831">
        <v>1584</v>
      </c>
      <c r="H12" s="831">
        <v>1649</v>
      </c>
      <c r="I12" s="831">
        <v>1711</v>
      </c>
      <c r="J12" s="831">
        <v>1842</v>
      </c>
      <c r="K12" s="831">
        <v>2141</v>
      </c>
      <c r="L12" s="831">
        <v>2998</v>
      </c>
      <c r="M12" s="832">
        <v>3588</v>
      </c>
      <c r="O12" s="51" t="s">
        <v>479</v>
      </c>
      <c r="P12" s="52">
        <f>IFERROR(E12*(1-$P$1),"-")</f>
        <v>1462</v>
      </c>
      <c r="Q12" s="52">
        <f t="shared" ref="Q12:Q26" si="0">IFERROR(F12*(1-$P$1),"-")</f>
        <v>1553</v>
      </c>
      <c r="R12" s="52">
        <f t="shared" ref="R12:R26" si="1">IFERROR(G12*(1-$P$1),"-")</f>
        <v>1584</v>
      </c>
      <c r="S12" s="52">
        <f t="shared" ref="S12:S26" si="2">IFERROR(H12*(1-$P$1),"-")</f>
        <v>1649</v>
      </c>
      <c r="T12" s="52">
        <f t="shared" ref="T12:T26" si="3">IFERROR(I12*(1-$P$1),"-")</f>
        <v>1711</v>
      </c>
      <c r="U12" s="52">
        <f t="shared" ref="U12:U26" si="4">IFERROR(J12*(1-$P$1),"-")</f>
        <v>1842</v>
      </c>
      <c r="V12" s="52">
        <f t="shared" ref="V12:V26" si="5">IFERROR(K12*(1-$P$1),"-")</f>
        <v>2141</v>
      </c>
      <c r="W12" s="52">
        <f t="shared" ref="W12:W26" si="6">IFERROR(L12*(1-$P$1),"-")</f>
        <v>2998</v>
      </c>
      <c r="X12" s="53">
        <f t="shared" ref="X12:X26" si="7">IFERROR(M12*(1-$P$1),"-")</f>
        <v>3588</v>
      </c>
    </row>
    <row r="13" spans="1:24" s="55" customFormat="1" ht="23.25" customHeight="1" x14ac:dyDescent="0.25">
      <c r="A13" s="43" t="s">
        <v>68</v>
      </c>
      <c r="B13" s="43" t="s">
        <v>69</v>
      </c>
      <c r="C13" s="43" t="s">
        <v>70</v>
      </c>
      <c r="D13" s="54" t="s">
        <v>71</v>
      </c>
      <c r="E13" s="1034">
        <v>423</v>
      </c>
      <c r="F13" s="1035">
        <v>490</v>
      </c>
      <c r="G13" s="1034">
        <v>523</v>
      </c>
      <c r="H13" s="1034">
        <v>550</v>
      </c>
      <c r="I13" s="1034">
        <v>582</v>
      </c>
      <c r="J13" s="1034">
        <v>684</v>
      </c>
      <c r="K13" s="1034">
        <v>857</v>
      </c>
      <c r="L13" s="834">
        <v>1021</v>
      </c>
      <c r="M13" s="835">
        <v>1397</v>
      </c>
      <c r="O13" s="234" t="s">
        <v>480</v>
      </c>
      <c r="P13" s="235">
        <f t="shared" ref="P13:P26" si="8">IFERROR(E13*(1-$P$1),"-")</f>
        <v>423</v>
      </c>
      <c r="Q13" s="235">
        <f t="shared" si="0"/>
        <v>490</v>
      </c>
      <c r="R13" s="235">
        <f t="shared" si="1"/>
        <v>523</v>
      </c>
      <c r="S13" s="235">
        <f t="shared" si="2"/>
        <v>550</v>
      </c>
      <c r="T13" s="235">
        <f t="shared" si="3"/>
        <v>582</v>
      </c>
      <c r="U13" s="235">
        <f t="shared" si="4"/>
        <v>684</v>
      </c>
      <c r="V13" s="235">
        <f t="shared" si="5"/>
        <v>857</v>
      </c>
      <c r="W13" s="235">
        <f t="shared" si="6"/>
        <v>1021</v>
      </c>
      <c r="X13" s="236">
        <f t="shared" si="7"/>
        <v>1397</v>
      </c>
    </row>
    <row r="14" spans="1:24" s="55" customFormat="1" ht="23.25" customHeight="1" x14ac:dyDescent="0.25">
      <c r="A14" s="43" t="s">
        <v>72</v>
      </c>
      <c r="B14" s="43" t="s">
        <v>73</v>
      </c>
      <c r="C14" s="43" t="s">
        <v>74</v>
      </c>
      <c r="D14" s="56" t="s">
        <v>75</v>
      </c>
      <c r="E14" s="847">
        <v>658</v>
      </c>
      <c r="F14" s="1036">
        <v>766</v>
      </c>
      <c r="G14" s="1037" t="s">
        <v>0</v>
      </c>
      <c r="H14" s="847">
        <v>890</v>
      </c>
      <c r="I14" s="1037" t="s">
        <v>0</v>
      </c>
      <c r="J14" s="837">
        <v>1108</v>
      </c>
      <c r="K14" s="837">
        <v>1327</v>
      </c>
      <c r="L14" s="837">
        <v>1533</v>
      </c>
      <c r="M14" s="839">
        <v>1907</v>
      </c>
      <c r="O14" s="57" t="s">
        <v>481</v>
      </c>
      <c r="P14" s="52">
        <f t="shared" si="8"/>
        <v>658</v>
      </c>
      <c r="Q14" s="52">
        <f t="shared" si="0"/>
        <v>766</v>
      </c>
      <c r="R14" s="52" t="str">
        <f t="shared" si="1"/>
        <v>-</v>
      </c>
      <c r="S14" s="52">
        <f t="shared" si="2"/>
        <v>890</v>
      </c>
      <c r="T14" s="52" t="str">
        <f t="shared" si="3"/>
        <v>-</v>
      </c>
      <c r="U14" s="52">
        <f t="shared" si="4"/>
        <v>1108</v>
      </c>
      <c r="V14" s="52">
        <f t="shared" si="5"/>
        <v>1327</v>
      </c>
      <c r="W14" s="52">
        <f t="shared" si="6"/>
        <v>1533</v>
      </c>
      <c r="X14" s="53">
        <f t="shared" si="7"/>
        <v>1907</v>
      </c>
    </row>
    <row r="15" spans="1:24" s="55" customFormat="1" ht="23.25" customHeight="1" x14ac:dyDescent="0.25">
      <c r="A15" s="43" t="s">
        <v>76</v>
      </c>
      <c r="B15" s="43" t="s">
        <v>77</v>
      </c>
      <c r="C15" s="43" t="s">
        <v>78</v>
      </c>
      <c r="D15" s="54" t="s">
        <v>79</v>
      </c>
      <c r="E15" s="1034">
        <v>738</v>
      </c>
      <c r="F15" s="1035">
        <v>912</v>
      </c>
      <c r="G15" s="1038" t="s">
        <v>0</v>
      </c>
      <c r="H15" s="834">
        <v>1060</v>
      </c>
      <c r="I15" s="1038" t="s">
        <v>0</v>
      </c>
      <c r="J15" s="834">
        <v>1364</v>
      </c>
      <c r="K15" s="834">
        <v>1629</v>
      </c>
      <c r="L15" s="834">
        <v>1809</v>
      </c>
      <c r="M15" s="835">
        <v>2547</v>
      </c>
      <c r="O15" s="234" t="s">
        <v>482</v>
      </c>
      <c r="P15" s="235">
        <f t="shared" si="8"/>
        <v>738</v>
      </c>
      <c r="Q15" s="235">
        <f t="shared" si="0"/>
        <v>912</v>
      </c>
      <c r="R15" s="235" t="str">
        <f t="shared" si="1"/>
        <v>-</v>
      </c>
      <c r="S15" s="235">
        <f t="shared" si="2"/>
        <v>1060</v>
      </c>
      <c r="T15" s="235" t="str">
        <f t="shared" si="3"/>
        <v>-</v>
      </c>
      <c r="U15" s="235">
        <f t="shared" si="4"/>
        <v>1364</v>
      </c>
      <c r="V15" s="235">
        <f t="shared" si="5"/>
        <v>1629</v>
      </c>
      <c r="W15" s="235">
        <f t="shared" si="6"/>
        <v>1809</v>
      </c>
      <c r="X15" s="236">
        <f t="shared" si="7"/>
        <v>2547</v>
      </c>
    </row>
    <row r="16" spans="1:24" s="55" customFormat="1" ht="23.25" customHeight="1" x14ac:dyDescent="0.25">
      <c r="A16" s="43" t="s">
        <v>80</v>
      </c>
      <c r="B16" s="43" t="s">
        <v>81</v>
      </c>
      <c r="C16" s="43" t="s">
        <v>82</v>
      </c>
      <c r="D16" s="58" t="s">
        <v>83</v>
      </c>
      <c r="E16" s="837">
        <v>1113</v>
      </c>
      <c r="F16" s="1033">
        <v>1293</v>
      </c>
      <c r="G16" s="1037" t="s">
        <v>0</v>
      </c>
      <c r="H16" s="837">
        <v>1581</v>
      </c>
      <c r="I16" s="838">
        <v>1831</v>
      </c>
      <c r="J16" s="837">
        <v>2348</v>
      </c>
      <c r="K16" s="837">
        <v>2494</v>
      </c>
      <c r="L16" s="837">
        <v>2772</v>
      </c>
      <c r="M16" s="839">
        <v>3189</v>
      </c>
      <c r="O16" s="59" t="s">
        <v>483</v>
      </c>
      <c r="P16" s="52">
        <f t="shared" si="8"/>
        <v>1113</v>
      </c>
      <c r="Q16" s="52">
        <f t="shared" si="0"/>
        <v>1293</v>
      </c>
      <c r="R16" s="52" t="str">
        <f t="shared" si="1"/>
        <v>-</v>
      </c>
      <c r="S16" s="52">
        <f t="shared" si="2"/>
        <v>1581</v>
      </c>
      <c r="T16" s="686">
        <f t="shared" si="3"/>
        <v>1831</v>
      </c>
      <c r="U16" s="52">
        <f t="shared" si="4"/>
        <v>2348</v>
      </c>
      <c r="V16" s="52">
        <f t="shared" si="5"/>
        <v>2494</v>
      </c>
      <c r="W16" s="52">
        <f t="shared" si="6"/>
        <v>2772</v>
      </c>
      <c r="X16" s="53">
        <f t="shared" si="7"/>
        <v>3189</v>
      </c>
    </row>
    <row r="17" spans="1:24" s="55" customFormat="1" ht="23.25" customHeight="1" x14ac:dyDescent="0.25">
      <c r="A17" s="43" t="s">
        <v>84</v>
      </c>
      <c r="B17" s="43" t="s">
        <v>85</v>
      </c>
      <c r="C17" s="43" t="s">
        <v>86</v>
      </c>
      <c r="D17" s="54" t="s">
        <v>87</v>
      </c>
      <c r="E17" s="834">
        <v>2015</v>
      </c>
      <c r="F17" s="1039">
        <v>2352</v>
      </c>
      <c r="G17" s="1038" t="s">
        <v>0</v>
      </c>
      <c r="H17" s="834">
        <v>2733</v>
      </c>
      <c r="I17" s="1038" t="s">
        <v>0</v>
      </c>
      <c r="J17" s="834">
        <v>3528</v>
      </c>
      <c r="K17" s="834">
        <v>4300</v>
      </c>
      <c r="L17" s="834">
        <v>4679</v>
      </c>
      <c r="M17" s="835">
        <v>6045</v>
      </c>
      <c r="O17" s="234" t="s">
        <v>484</v>
      </c>
      <c r="P17" s="235">
        <f t="shared" si="8"/>
        <v>2015</v>
      </c>
      <c r="Q17" s="235">
        <f t="shared" si="0"/>
        <v>2352</v>
      </c>
      <c r="R17" s="235" t="str">
        <f t="shared" si="1"/>
        <v>-</v>
      </c>
      <c r="S17" s="235">
        <f t="shared" si="2"/>
        <v>2733</v>
      </c>
      <c r="T17" s="235" t="str">
        <f t="shared" si="3"/>
        <v>-</v>
      </c>
      <c r="U17" s="235">
        <f t="shared" si="4"/>
        <v>3528</v>
      </c>
      <c r="V17" s="235">
        <f t="shared" si="5"/>
        <v>4300</v>
      </c>
      <c r="W17" s="235">
        <f t="shared" si="6"/>
        <v>4679</v>
      </c>
      <c r="X17" s="236">
        <f t="shared" si="7"/>
        <v>6045</v>
      </c>
    </row>
    <row r="18" spans="1:24" s="55" customFormat="1" ht="23.25" customHeight="1" x14ac:dyDescent="0.25">
      <c r="A18" s="43" t="s">
        <v>88</v>
      </c>
      <c r="B18" s="43" t="s">
        <v>89</v>
      </c>
      <c r="C18" s="43" t="s">
        <v>90</v>
      </c>
      <c r="D18" s="58" t="s">
        <v>91</v>
      </c>
      <c r="E18" s="837">
        <v>1132</v>
      </c>
      <c r="F18" s="1033">
        <v>1394</v>
      </c>
      <c r="G18" s="1037" t="s">
        <v>0</v>
      </c>
      <c r="H18" s="837">
        <v>1568</v>
      </c>
      <c r="I18" s="1037" t="s">
        <v>0</v>
      </c>
      <c r="J18" s="837">
        <v>2291</v>
      </c>
      <c r="K18" s="837">
        <v>2880</v>
      </c>
      <c r="L18" s="837">
        <v>3273</v>
      </c>
      <c r="M18" s="839">
        <v>4347</v>
      </c>
      <c r="O18" s="59" t="s">
        <v>485</v>
      </c>
      <c r="P18" s="52">
        <f t="shared" si="8"/>
        <v>1132</v>
      </c>
      <c r="Q18" s="52">
        <f t="shared" si="0"/>
        <v>1394</v>
      </c>
      <c r="R18" s="52" t="str">
        <f t="shared" si="1"/>
        <v>-</v>
      </c>
      <c r="S18" s="52">
        <f t="shared" si="2"/>
        <v>1568</v>
      </c>
      <c r="T18" s="52" t="str">
        <f t="shared" si="3"/>
        <v>-</v>
      </c>
      <c r="U18" s="52">
        <f t="shared" si="4"/>
        <v>2291</v>
      </c>
      <c r="V18" s="52">
        <f t="shared" si="5"/>
        <v>2880</v>
      </c>
      <c r="W18" s="52">
        <f t="shared" si="6"/>
        <v>3273</v>
      </c>
      <c r="X18" s="53">
        <f t="shared" si="7"/>
        <v>4347</v>
      </c>
    </row>
    <row r="19" spans="1:24" s="55" customFormat="1" ht="23.25" customHeight="1" x14ac:dyDescent="0.25">
      <c r="A19" s="43" t="s">
        <v>92</v>
      </c>
      <c r="B19" s="43" t="s">
        <v>93</v>
      </c>
      <c r="C19" s="43" t="s">
        <v>94</v>
      </c>
      <c r="D19" s="54" t="s">
        <v>95</v>
      </c>
      <c r="E19" s="834">
        <v>1138</v>
      </c>
      <c r="F19" s="1039">
        <v>1234</v>
      </c>
      <c r="G19" s="1038" t="s">
        <v>0</v>
      </c>
      <c r="H19" s="834">
        <v>1555</v>
      </c>
      <c r="I19" s="1038" t="s">
        <v>0</v>
      </c>
      <c r="J19" s="834">
        <v>1842</v>
      </c>
      <c r="K19" s="834">
        <v>2092</v>
      </c>
      <c r="L19" s="834">
        <v>2320</v>
      </c>
      <c r="M19" s="835">
        <v>2744</v>
      </c>
      <c r="O19" s="234" t="s">
        <v>486</v>
      </c>
      <c r="P19" s="235">
        <f t="shared" si="8"/>
        <v>1138</v>
      </c>
      <c r="Q19" s="235">
        <f t="shared" si="0"/>
        <v>1234</v>
      </c>
      <c r="R19" s="235" t="str">
        <f t="shared" si="1"/>
        <v>-</v>
      </c>
      <c r="S19" s="235">
        <f t="shared" si="2"/>
        <v>1555</v>
      </c>
      <c r="T19" s="235" t="str">
        <f t="shared" si="3"/>
        <v>-</v>
      </c>
      <c r="U19" s="235">
        <f t="shared" si="4"/>
        <v>1842</v>
      </c>
      <c r="V19" s="235">
        <f t="shared" si="5"/>
        <v>2092</v>
      </c>
      <c r="W19" s="235">
        <f t="shared" si="6"/>
        <v>2320</v>
      </c>
      <c r="X19" s="236">
        <f t="shared" si="7"/>
        <v>2744</v>
      </c>
    </row>
    <row r="20" spans="1:24" ht="23.25" customHeight="1" x14ac:dyDescent="0.25">
      <c r="A20" s="43" t="s">
        <v>96</v>
      </c>
      <c r="B20" s="43" t="s">
        <v>97</v>
      </c>
      <c r="C20" s="43" t="s">
        <v>98</v>
      </c>
      <c r="D20" s="58" t="s">
        <v>99</v>
      </c>
      <c r="E20" s="837">
        <v>1405</v>
      </c>
      <c r="F20" s="1033">
        <v>1683</v>
      </c>
      <c r="G20" s="1037" t="s">
        <v>0</v>
      </c>
      <c r="H20" s="837">
        <v>2089</v>
      </c>
      <c r="I20" s="1037" t="s">
        <v>0</v>
      </c>
      <c r="J20" s="837">
        <v>2598</v>
      </c>
      <c r="K20" s="837">
        <v>3099</v>
      </c>
      <c r="L20" s="837">
        <v>3432</v>
      </c>
      <c r="M20" s="839">
        <v>4249</v>
      </c>
      <c r="O20" s="59" t="s">
        <v>487</v>
      </c>
      <c r="P20" s="52">
        <f t="shared" si="8"/>
        <v>1405</v>
      </c>
      <c r="Q20" s="52">
        <f t="shared" si="0"/>
        <v>1683</v>
      </c>
      <c r="R20" s="52" t="str">
        <f t="shared" si="1"/>
        <v>-</v>
      </c>
      <c r="S20" s="52">
        <f t="shared" si="2"/>
        <v>2089</v>
      </c>
      <c r="T20" s="52" t="str">
        <f t="shared" si="3"/>
        <v>-</v>
      </c>
      <c r="U20" s="52">
        <f t="shared" si="4"/>
        <v>2598</v>
      </c>
      <c r="V20" s="52">
        <f t="shared" si="5"/>
        <v>3099</v>
      </c>
      <c r="W20" s="52">
        <f t="shared" si="6"/>
        <v>3432</v>
      </c>
      <c r="X20" s="53">
        <f t="shared" si="7"/>
        <v>4249</v>
      </c>
    </row>
    <row r="21" spans="1:24" ht="23.25" customHeight="1" x14ac:dyDescent="0.25">
      <c r="A21" s="43" t="s">
        <v>100</v>
      </c>
      <c r="B21" s="43" t="s">
        <v>101</v>
      </c>
      <c r="C21" s="43" t="s">
        <v>102</v>
      </c>
      <c r="D21" s="54" t="s">
        <v>103</v>
      </c>
      <c r="E21" s="1034">
        <v>453</v>
      </c>
      <c r="F21" s="1035">
        <v>535</v>
      </c>
      <c r="G21" s="1038" t="s">
        <v>0</v>
      </c>
      <c r="H21" s="1034">
        <v>675</v>
      </c>
      <c r="I21" s="1038" t="s">
        <v>0</v>
      </c>
      <c r="J21" s="1034">
        <v>822</v>
      </c>
      <c r="K21" s="1034">
        <v>959</v>
      </c>
      <c r="L21" s="834">
        <v>1048</v>
      </c>
      <c r="M21" s="835">
        <v>1248</v>
      </c>
      <c r="O21" s="234" t="s">
        <v>488</v>
      </c>
      <c r="P21" s="235">
        <f t="shared" si="8"/>
        <v>453</v>
      </c>
      <c r="Q21" s="235">
        <f t="shared" si="0"/>
        <v>535</v>
      </c>
      <c r="R21" s="235" t="str">
        <f t="shared" si="1"/>
        <v>-</v>
      </c>
      <c r="S21" s="235">
        <f t="shared" si="2"/>
        <v>675</v>
      </c>
      <c r="T21" s="235" t="str">
        <f t="shared" si="3"/>
        <v>-</v>
      </c>
      <c r="U21" s="235">
        <f t="shared" si="4"/>
        <v>822</v>
      </c>
      <c r="V21" s="235">
        <f t="shared" si="5"/>
        <v>959</v>
      </c>
      <c r="W21" s="235">
        <f t="shared" si="6"/>
        <v>1048</v>
      </c>
      <c r="X21" s="236">
        <f t="shared" si="7"/>
        <v>1248</v>
      </c>
    </row>
    <row r="22" spans="1:24" ht="23.25" customHeight="1" x14ac:dyDescent="0.25">
      <c r="A22" s="43" t="s">
        <v>104</v>
      </c>
      <c r="B22" s="43" t="s">
        <v>105</v>
      </c>
      <c r="C22" s="43" t="s">
        <v>106</v>
      </c>
      <c r="D22" s="58" t="s">
        <v>107</v>
      </c>
      <c r="E22" s="847">
        <v>800</v>
      </c>
      <c r="F22" s="1036">
        <v>991</v>
      </c>
      <c r="G22" s="1037" t="s">
        <v>0</v>
      </c>
      <c r="H22" s="837">
        <v>1170</v>
      </c>
      <c r="I22" s="1037" t="s">
        <v>0</v>
      </c>
      <c r="J22" s="837">
        <v>1435</v>
      </c>
      <c r="K22" s="837">
        <v>1692</v>
      </c>
      <c r="L22" s="837">
        <v>1858</v>
      </c>
      <c r="M22" s="839">
        <v>2250</v>
      </c>
      <c r="O22" s="59" t="s">
        <v>489</v>
      </c>
      <c r="P22" s="52">
        <f t="shared" si="8"/>
        <v>800</v>
      </c>
      <c r="Q22" s="52">
        <f t="shared" si="0"/>
        <v>991</v>
      </c>
      <c r="R22" s="52" t="str">
        <f t="shared" si="1"/>
        <v>-</v>
      </c>
      <c r="S22" s="52">
        <f t="shared" si="2"/>
        <v>1170</v>
      </c>
      <c r="T22" s="52" t="str">
        <f t="shared" si="3"/>
        <v>-</v>
      </c>
      <c r="U22" s="52">
        <f t="shared" si="4"/>
        <v>1435</v>
      </c>
      <c r="V22" s="52">
        <f t="shared" si="5"/>
        <v>1692</v>
      </c>
      <c r="W22" s="52">
        <f t="shared" si="6"/>
        <v>1858</v>
      </c>
      <c r="X22" s="53">
        <f t="shared" si="7"/>
        <v>2250</v>
      </c>
    </row>
    <row r="23" spans="1:24" ht="23.25" customHeight="1" x14ac:dyDescent="0.25">
      <c r="A23" s="43" t="s">
        <v>108</v>
      </c>
      <c r="B23" s="43" t="s">
        <v>109</v>
      </c>
      <c r="C23" s="43" t="s">
        <v>110</v>
      </c>
      <c r="D23" s="54" t="s">
        <v>111</v>
      </c>
      <c r="E23" s="1034">
        <v>855</v>
      </c>
      <c r="F23" s="1035">
        <v>981</v>
      </c>
      <c r="G23" s="1040">
        <v>1057</v>
      </c>
      <c r="H23" s="1038" t="s">
        <v>0</v>
      </c>
      <c r="I23" s="1038" t="s">
        <v>0</v>
      </c>
      <c r="J23" s="1038" t="s">
        <v>0</v>
      </c>
      <c r="K23" s="1038" t="s">
        <v>0</v>
      </c>
      <c r="L23" s="1038" t="s">
        <v>0</v>
      </c>
      <c r="M23" s="1041" t="s">
        <v>0</v>
      </c>
      <c r="O23" s="234" t="s">
        <v>490</v>
      </c>
      <c r="P23" s="235">
        <f t="shared" si="8"/>
        <v>855</v>
      </c>
      <c r="Q23" s="235">
        <f t="shared" si="0"/>
        <v>981</v>
      </c>
      <c r="R23" s="235">
        <f t="shared" si="1"/>
        <v>1057</v>
      </c>
      <c r="S23" s="235" t="str">
        <f t="shared" si="2"/>
        <v>-</v>
      </c>
      <c r="T23" s="235" t="str">
        <f t="shared" si="3"/>
        <v>-</v>
      </c>
      <c r="U23" s="235" t="str">
        <f t="shared" si="4"/>
        <v>-</v>
      </c>
      <c r="V23" s="235" t="str">
        <f t="shared" si="5"/>
        <v>-</v>
      </c>
      <c r="W23" s="235" t="str">
        <f t="shared" si="6"/>
        <v>-</v>
      </c>
      <c r="X23" s="236" t="str">
        <f t="shared" si="7"/>
        <v>-</v>
      </c>
    </row>
    <row r="24" spans="1:24" ht="23.25" customHeight="1" x14ac:dyDescent="0.25">
      <c r="A24" s="43"/>
      <c r="B24" s="43"/>
      <c r="C24" s="43"/>
      <c r="D24" s="54" t="s">
        <v>112</v>
      </c>
      <c r="E24" s="1038" t="s">
        <v>0</v>
      </c>
      <c r="F24" s="1042" t="s">
        <v>0</v>
      </c>
      <c r="G24" s="1038" t="s">
        <v>0</v>
      </c>
      <c r="H24" s="834">
        <v>1310</v>
      </c>
      <c r="I24" s="834">
        <v>1431</v>
      </c>
      <c r="J24" s="834">
        <v>1639</v>
      </c>
      <c r="K24" s="834">
        <v>2005</v>
      </c>
      <c r="L24" s="834">
        <v>2300</v>
      </c>
      <c r="M24" s="835">
        <v>2965</v>
      </c>
      <c r="O24" s="234" t="s">
        <v>491</v>
      </c>
      <c r="P24" s="235" t="str">
        <f t="shared" si="8"/>
        <v>-</v>
      </c>
      <c r="Q24" s="235" t="str">
        <f t="shared" si="0"/>
        <v>-</v>
      </c>
      <c r="R24" s="235" t="str">
        <f t="shared" si="1"/>
        <v>-</v>
      </c>
      <c r="S24" s="235">
        <f t="shared" si="2"/>
        <v>1310</v>
      </c>
      <c r="T24" s="235">
        <f t="shared" si="3"/>
        <v>1431</v>
      </c>
      <c r="U24" s="235">
        <f t="shared" si="4"/>
        <v>1639</v>
      </c>
      <c r="V24" s="235">
        <f t="shared" si="5"/>
        <v>2005</v>
      </c>
      <c r="W24" s="235">
        <f t="shared" si="6"/>
        <v>2300</v>
      </c>
      <c r="X24" s="236">
        <f t="shared" si="7"/>
        <v>2965</v>
      </c>
    </row>
    <row r="25" spans="1:24" ht="23.25" customHeight="1" x14ac:dyDescent="0.25">
      <c r="A25" s="43" t="s">
        <v>113</v>
      </c>
      <c r="B25" s="43" t="s">
        <v>114</v>
      </c>
      <c r="C25" s="43" t="s">
        <v>115</v>
      </c>
      <c r="D25" s="58" t="s">
        <v>116</v>
      </c>
      <c r="E25" s="847">
        <v>354</v>
      </c>
      <c r="F25" s="1036">
        <v>380</v>
      </c>
      <c r="G25" s="847">
        <v>421</v>
      </c>
      <c r="H25" s="847">
        <v>438</v>
      </c>
      <c r="I25" s="847">
        <v>455</v>
      </c>
      <c r="J25" s="847">
        <v>523</v>
      </c>
      <c r="K25" s="847">
        <v>606</v>
      </c>
      <c r="L25" s="847">
        <v>671</v>
      </c>
      <c r="M25" s="1043">
        <v>867</v>
      </c>
      <c r="O25" s="59" t="s">
        <v>492</v>
      </c>
      <c r="P25" s="52">
        <f t="shared" si="8"/>
        <v>354</v>
      </c>
      <c r="Q25" s="52">
        <f t="shared" si="0"/>
        <v>380</v>
      </c>
      <c r="R25" s="52">
        <f t="shared" si="1"/>
        <v>421</v>
      </c>
      <c r="S25" s="52">
        <f t="shared" si="2"/>
        <v>438</v>
      </c>
      <c r="T25" s="52">
        <f t="shared" si="3"/>
        <v>455</v>
      </c>
      <c r="U25" s="52">
        <f t="shared" si="4"/>
        <v>523</v>
      </c>
      <c r="V25" s="52">
        <f t="shared" si="5"/>
        <v>606</v>
      </c>
      <c r="W25" s="52">
        <f t="shared" si="6"/>
        <v>671</v>
      </c>
      <c r="X25" s="53">
        <f t="shared" si="7"/>
        <v>867</v>
      </c>
    </row>
    <row r="26" spans="1:24" ht="23.25" customHeight="1" thickBot="1" x14ac:dyDescent="0.3">
      <c r="A26" s="43" t="s">
        <v>117</v>
      </c>
      <c r="B26" s="43" t="s">
        <v>118</v>
      </c>
      <c r="C26" s="43" t="s">
        <v>119</v>
      </c>
      <c r="D26" s="60" t="s">
        <v>120</v>
      </c>
      <c r="E26" s="1044">
        <v>742</v>
      </c>
      <c r="F26" s="1045">
        <v>768</v>
      </c>
      <c r="G26" s="1044">
        <v>785</v>
      </c>
      <c r="H26" s="1044">
        <v>824</v>
      </c>
      <c r="I26" s="1044">
        <v>850</v>
      </c>
      <c r="J26" s="1044">
        <v>983</v>
      </c>
      <c r="K26" s="849">
        <v>1113</v>
      </c>
      <c r="L26" s="849">
        <v>1233</v>
      </c>
      <c r="M26" s="850">
        <v>1486</v>
      </c>
      <c r="O26" s="237" t="s">
        <v>493</v>
      </c>
      <c r="P26" s="238">
        <f t="shared" si="8"/>
        <v>742</v>
      </c>
      <c r="Q26" s="238">
        <f t="shared" si="0"/>
        <v>768</v>
      </c>
      <c r="R26" s="238">
        <f t="shared" si="1"/>
        <v>785</v>
      </c>
      <c r="S26" s="238">
        <f t="shared" si="2"/>
        <v>824</v>
      </c>
      <c r="T26" s="238">
        <f t="shared" si="3"/>
        <v>850</v>
      </c>
      <c r="U26" s="238">
        <f t="shared" si="4"/>
        <v>983</v>
      </c>
      <c r="V26" s="238">
        <f t="shared" si="5"/>
        <v>1113</v>
      </c>
      <c r="W26" s="238">
        <f t="shared" si="6"/>
        <v>1233</v>
      </c>
      <c r="X26" s="239">
        <f t="shared" si="7"/>
        <v>1486</v>
      </c>
    </row>
    <row r="27" spans="1:24" ht="26.25" customHeight="1" x14ac:dyDescent="0.2">
      <c r="A27" s="43"/>
      <c r="B27" s="43"/>
      <c r="C27" s="43"/>
      <c r="D27" s="61"/>
      <c r="E27" s="62"/>
      <c r="F27" s="62"/>
      <c r="G27" s="62"/>
      <c r="H27" s="62"/>
      <c r="I27" s="62"/>
      <c r="J27" s="62"/>
      <c r="K27" s="62"/>
      <c r="L27" s="62"/>
      <c r="M27" s="62"/>
      <c r="O27" s="61"/>
      <c r="P27" s="62"/>
      <c r="Q27" s="62"/>
      <c r="R27" s="62"/>
    </row>
    <row r="30" spans="1:24" ht="13.5" thickBot="1" x14ac:dyDescent="0.25"/>
    <row r="31" spans="1:24" ht="33" customHeight="1" thickBot="1" x14ac:dyDescent="0.25">
      <c r="A31" s="43"/>
      <c r="B31" s="43"/>
      <c r="C31" s="43"/>
      <c r="D31" s="44" t="s">
        <v>63</v>
      </c>
      <c r="E31" s="45" t="s">
        <v>1</v>
      </c>
      <c r="F31" s="46" t="s">
        <v>59</v>
      </c>
      <c r="G31" s="46" t="s">
        <v>2</v>
      </c>
      <c r="H31" s="46" t="s">
        <v>4</v>
      </c>
      <c r="I31" s="46" t="s">
        <v>5</v>
      </c>
      <c r="J31" s="46" t="s">
        <v>6</v>
      </c>
      <c r="K31" s="46" t="s">
        <v>7</v>
      </c>
      <c r="L31" s="46" t="s">
        <v>8</v>
      </c>
      <c r="M31" s="47" t="s">
        <v>10</v>
      </c>
      <c r="O31" s="44" t="s">
        <v>63</v>
      </c>
      <c r="P31" s="45" t="s">
        <v>1</v>
      </c>
      <c r="Q31" s="46" t="s">
        <v>59</v>
      </c>
      <c r="R31" s="46" t="s">
        <v>2</v>
      </c>
      <c r="S31" s="46" t="s">
        <v>4</v>
      </c>
      <c r="T31" s="46" t="s">
        <v>5</v>
      </c>
      <c r="U31" s="46" t="s">
        <v>6</v>
      </c>
      <c r="V31" s="46" t="s">
        <v>7</v>
      </c>
      <c r="W31" s="46" t="s">
        <v>8</v>
      </c>
      <c r="X31" s="47" t="s">
        <v>10</v>
      </c>
    </row>
    <row r="32" spans="1:24" ht="21" customHeight="1" x14ac:dyDescent="0.2">
      <c r="A32" s="43" t="s">
        <v>121</v>
      </c>
      <c r="B32" s="43" t="s">
        <v>122</v>
      </c>
      <c r="C32" s="43" t="s">
        <v>123</v>
      </c>
      <c r="D32" s="605" t="s">
        <v>468</v>
      </c>
      <c r="E32" s="830">
        <v>1628</v>
      </c>
      <c r="F32" s="831">
        <v>1902</v>
      </c>
      <c r="G32" s="1037" t="s">
        <v>0</v>
      </c>
      <c r="H32" s="831">
        <v>2177</v>
      </c>
      <c r="I32" s="1037" t="s">
        <v>0</v>
      </c>
      <c r="J32" s="831">
        <v>2543</v>
      </c>
      <c r="K32" s="831">
        <v>3015</v>
      </c>
      <c r="L32" s="831">
        <v>3281</v>
      </c>
      <c r="M32" s="832">
        <v>4456</v>
      </c>
      <c r="O32" s="63" t="s">
        <v>468</v>
      </c>
      <c r="P32" s="530">
        <f t="shared" ref="P32:P45" si="9">IFERROR(E32*(1-$P$1),"-")</f>
        <v>1628</v>
      </c>
      <c r="Q32" s="52">
        <f t="shared" ref="Q32:Q45" si="10">IFERROR(F32*(1-$P$1),"-")</f>
        <v>1902</v>
      </c>
      <c r="R32" s="52" t="str">
        <f t="shared" ref="R32:R45" si="11">IFERROR(G32*(1-$P$1),"-")</f>
        <v>-</v>
      </c>
      <c r="S32" s="52">
        <f t="shared" ref="S32:S45" si="12">IFERROR(H32*(1-$P$1),"-")</f>
        <v>2177</v>
      </c>
      <c r="T32" s="52" t="str">
        <f t="shared" ref="T32:T45" si="13">IFERROR(I32*(1-$P$1),"-")</f>
        <v>-</v>
      </c>
      <c r="U32" s="52">
        <f t="shared" ref="U32:U45" si="14">IFERROR(J32*(1-$P$1),"-")</f>
        <v>2543</v>
      </c>
      <c r="V32" s="52">
        <f t="shared" ref="V32:V45" si="15">IFERROR(K32*(1-$P$1),"-")</f>
        <v>3015</v>
      </c>
      <c r="W32" s="52">
        <f t="shared" ref="W32:W45" si="16">IFERROR(L32*(1-$P$1),"-")</f>
        <v>3281</v>
      </c>
      <c r="X32" s="53">
        <f t="shared" ref="X32:X45" si="17">IFERROR(M32*(1-$P$1),"-")</f>
        <v>4456</v>
      </c>
    </row>
    <row r="33" spans="1:24" ht="21" customHeight="1" x14ac:dyDescent="0.2">
      <c r="A33" s="37" t="s">
        <v>124</v>
      </c>
      <c r="B33" s="37" t="s">
        <v>125</v>
      </c>
      <c r="C33" s="37" t="s">
        <v>126</v>
      </c>
      <c r="D33" s="606" t="s">
        <v>469</v>
      </c>
      <c r="E33" s="833">
        <v>1970</v>
      </c>
      <c r="F33" s="834">
        <v>2591</v>
      </c>
      <c r="G33" s="1038" t="s">
        <v>0</v>
      </c>
      <c r="H33" s="834">
        <v>2777</v>
      </c>
      <c r="I33" s="1038" t="s">
        <v>0</v>
      </c>
      <c r="J33" s="834">
        <v>3344</v>
      </c>
      <c r="K33" s="834">
        <v>3916</v>
      </c>
      <c r="L33" s="834">
        <v>4300</v>
      </c>
      <c r="M33" s="835">
        <v>5266</v>
      </c>
      <c r="O33" s="240" t="s">
        <v>469</v>
      </c>
      <c r="P33" s="531">
        <f t="shared" si="9"/>
        <v>1970</v>
      </c>
      <c r="Q33" s="235">
        <f t="shared" si="10"/>
        <v>2591</v>
      </c>
      <c r="R33" s="235" t="str">
        <f t="shared" si="11"/>
        <v>-</v>
      </c>
      <c r="S33" s="235">
        <f t="shared" si="12"/>
        <v>2777</v>
      </c>
      <c r="T33" s="235" t="str">
        <f t="shared" si="13"/>
        <v>-</v>
      </c>
      <c r="U33" s="235">
        <f t="shared" si="14"/>
        <v>3344</v>
      </c>
      <c r="V33" s="235">
        <f t="shared" si="15"/>
        <v>3916</v>
      </c>
      <c r="W33" s="235">
        <f t="shared" si="16"/>
        <v>4300</v>
      </c>
      <c r="X33" s="236">
        <f t="shared" si="17"/>
        <v>5266</v>
      </c>
    </row>
    <row r="34" spans="1:24" ht="21" customHeight="1" x14ac:dyDescent="0.2">
      <c r="A34" s="43" t="s">
        <v>127</v>
      </c>
      <c r="B34" s="43" t="s">
        <v>128</v>
      </c>
      <c r="C34" s="43" t="s">
        <v>129</v>
      </c>
      <c r="D34" s="607" t="s">
        <v>470</v>
      </c>
      <c r="E34" s="836">
        <v>2914</v>
      </c>
      <c r="F34" s="837">
        <v>3431</v>
      </c>
      <c r="G34" s="1037" t="s">
        <v>0</v>
      </c>
      <c r="H34" s="837">
        <v>3851</v>
      </c>
      <c r="I34" s="1037" t="s">
        <v>0</v>
      </c>
      <c r="J34" s="837">
        <v>4701</v>
      </c>
      <c r="K34" s="837">
        <v>5580</v>
      </c>
      <c r="L34" s="837">
        <v>6181</v>
      </c>
      <c r="M34" s="839">
        <v>7959</v>
      </c>
      <c r="O34" s="64" t="s">
        <v>470</v>
      </c>
      <c r="P34" s="530">
        <f t="shared" si="9"/>
        <v>2914</v>
      </c>
      <c r="Q34" s="52">
        <f t="shared" si="10"/>
        <v>3431</v>
      </c>
      <c r="R34" s="52" t="str">
        <f t="shared" si="11"/>
        <v>-</v>
      </c>
      <c r="S34" s="52">
        <f t="shared" si="12"/>
        <v>3851</v>
      </c>
      <c r="T34" s="52" t="str">
        <f t="shared" si="13"/>
        <v>-</v>
      </c>
      <c r="U34" s="52">
        <f t="shared" si="14"/>
        <v>4701</v>
      </c>
      <c r="V34" s="52">
        <f t="shared" si="15"/>
        <v>5580</v>
      </c>
      <c r="W34" s="52">
        <f t="shared" si="16"/>
        <v>6181</v>
      </c>
      <c r="X34" s="53">
        <f t="shared" si="17"/>
        <v>7959</v>
      </c>
    </row>
    <row r="35" spans="1:24" ht="21" customHeight="1" x14ac:dyDescent="0.2">
      <c r="A35" s="43" t="s">
        <v>130</v>
      </c>
      <c r="B35" s="43" t="s">
        <v>131</v>
      </c>
      <c r="C35" s="43" t="s">
        <v>132</v>
      </c>
      <c r="D35" s="606" t="s">
        <v>471</v>
      </c>
      <c r="E35" s="840">
        <v>1489</v>
      </c>
      <c r="F35" s="841">
        <v>1907</v>
      </c>
      <c r="G35" s="1038" t="s">
        <v>0</v>
      </c>
      <c r="H35" s="834">
        <v>2058</v>
      </c>
      <c r="I35" s="1038" t="s">
        <v>0</v>
      </c>
      <c r="J35" s="834">
        <v>2463</v>
      </c>
      <c r="K35" s="842">
        <v>2965</v>
      </c>
      <c r="L35" s="834">
        <v>3240</v>
      </c>
      <c r="M35" s="843">
        <v>4473</v>
      </c>
      <c r="O35" s="240" t="s">
        <v>471</v>
      </c>
      <c r="P35" s="531">
        <f t="shared" si="9"/>
        <v>1489</v>
      </c>
      <c r="Q35" s="235">
        <f t="shared" si="10"/>
        <v>1907</v>
      </c>
      <c r="R35" s="235" t="str">
        <f t="shared" si="11"/>
        <v>-</v>
      </c>
      <c r="S35" s="235">
        <f t="shared" si="12"/>
        <v>2058</v>
      </c>
      <c r="T35" s="235" t="str">
        <f t="shared" si="13"/>
        <v>-</v>
      </c>
      <c r="U35" s="235">
        <f t="shared" si="14"/>
        <v>2463</v>
      </c>
      <c r="V35" s="235">
        <f t="shared" si="15"/>
        <v>2965</v>
      </c>
      <c r="W35" s="235">
        <f t="shared" si="16"/>
        <v>3240</v>
      </c>
      <c r="X35" s="236">
        <f t="shared" si="17"/>
        <v>4473</v>
      </c>
    </row>
    <row r="36" spans="1:24" ht="21" customHeight="1" x14ac:dyDescent="0.2">
      <c r="A36" s="43" t="s">
        <v>136</v>
      </c>
      <c r="B36" s="43" t="s">
        <v>137</v>
      </c>
      <c r="C36" s="43" t="s">
        <v>138</v>
      </c>
      <c r="D36" s="607" t="s">
        <v>472</v>
      </c>
      <c r="E36" s="844">
        <v>2539</v>
      </c>
      <c r="F36" s="837">
        <v>3024</v>
      </c>
      <c r="G36" s="838">
        <v>3206</v>
      </c>
      <c r="H36" s="837">
        <v>3435</v>
      </c>
      <c r="I36" s="838">
        <v>3678</v>
      </c>
      <c r="J36" s="837">
        <v>4282</v>
      </c>
      <c r="K36" s="837">
        <v>5060</v>
      </c>
      <c r="L36" s="837">
        <v>5591</v>
      </c>
      <c r="M36" s="839">
        <v>6953</v>
      </c>
      <c r="O36" s="64" t="s">
        <v>472</v>
      </c>
      <c r="P36" s="530">
        <f t="shared" si="9"/>
        <v>2539</v>
      </c>
      <c r="Q36" s="52">
        <f t="shared" si="10"/>
        <v>3024</v>
      </c>
      <c r="R36" s="686">
        <f t="shared" si="11"/>
        <v>3206</v>
      </c>
      <c r="S36" s="52">
        <f t="shared" si="12"/>
        <v>3435</v>
      </c>
      <c r="T36" s="686">
        <f t="shared" si="13"/>
        <v>3678</v>
      </c>
      <c r="U36" s="52">
        <f t="shared" si="14"/>
        <v>4282</v>
      </c>
      <c r="V36" s="52">
        <f t="shared" si="15"/>
        <v>5060</v>
      </c>
      <c r="W36" s="52">
        <f t="shared" si="16"/>
        <v>5591</v>
      </c>
      <c r="X36" s="53">
        <f t="shared" si="17"/>
        <v>6953</v>
      </c>
    </row>
    <row r="37" spans="1:24" ht="21" customHeight="1" x14ac:dyDescent="0.2">
      <c r="A37" s="43" t="s">
        <v>139</v>
      </c>
      <c r="B37" s="43" t="s">
        <v>140</v>
      </c>
      <c r="C37" s="43" t="s">
        <v>141</v>
      </c>
      <c r="D37" s="240" t="s">
        <v>499</v>
      </c>
      <c r="E37" s="845">
        <v>4457</v>
      </c>
      <c r="F37" s="834">
        <v>6031</v>
      </c>
      <c r="G37" s="1038" t="s">
        <v>0</v>
      </c>
      <c r="H37" s="834">
        <v>7015</v>
      </c>
      <c r="I37" s="1038" t="s">
        <v>0</v>
      </c>
      <c r="J37" s="834">
        <v>8773</v>
      </c>
      <c r="K37" s="834">
        <v>10652</v>
      </c>
      <c r="L37" s="834">
        <v>12471</v>
      </c>
      <c r="M37" s="835">
        <v>16164</v>
      </c>
      <c r="O37" s="240" t="s">
        <v>499</v>
      </c>
      <c r="P37" s="531">
        <f t="shared" si="9"/>
        <v>4457</v>
      </c>
      <c r="Q37" s="235">
        <f t="shared" si="10"/>
        <v>6031</v>
      </c>
      <c r="R37" s="235" t="str">
        <f t="shared" si="11"/>
        <v>-</v>
      </c>
      <c r="S37" s="235">
        <f t="shared" si="12"/>
        <v>7015</v>
      </c>
      <c r="T37" s="235" t="str">
        <f t="shared" si="13"/>
        <v>-</v>
      </c>
      <c r="U37" s="235">
        <f t="shared" si="14"/>
        <v>8773</v>
      </c>
      <c r="V37" s="235">
        <f t="shared" si="15"/>
        <v>10652</v>
      </c>
      <c r="W37" s="235">
        <f t="shared" si="16"/>
        <v>12471</v>
      </c>
      <c r="X37" s="236">
        <f t="shared" si="17"/>
        <v>16164</v>
      </c>
    </row>
    <row r="38" spans="1:24" ht="21" customHeight="1" x14ac:dyDescent="0.2">
      <c r="A38" s="43" t="s">
        <v>142</v>
      </c>
      <c r="B38" s="43" t="s">
        <v>143</v>
      </c>
      <c r="C38" s="43" t="s">
        <v>144</v>
      </c>
      <c r="D38" s="64" t="s">
        <v>500</v>
      </c>
      <c r="E38" s="844">
        <v>3165</v>
      </c>
      <c r="F38" s="837">
        <v>4217</v>
      </c>
      <c r="G38" s="1037" t="s">
        <v>0</v>
      </c>
      <c r="H38" s="837">
        <v>4523</v>
      </c>
      <c r="I38" s="1037" t="s">
        <v>0</v>
      </c>
      <c r="J38" s="837">
        <v>5615</v>
      </c>
      <c r="K38" s="837">
        <v>6774</v>
      </c>
      <c r="L38" s="837">
        <v>7812</v>
      </c>
      <c r="M38" s="839">
        <v>10030</v>
      </c>
      <c r="O38" s="64" t="s">
        <v>500</v>
      </c>
      <c r="P38" s="530">
        <f t="shared" si="9"/>
        <v>3165</v>
      </c>
      <c r="Q38" s="52">
        <f t="shared" si="10"/>
        <v>4217</v>
      </c>
      <c r="R38" s="52" t="str">
        <f t="shared" si="11"/>
        <v>-</v>
      </c>
      <c r="S38" s="52">
        <f t="shared" si="12"/>
        <v>4523</v>
      </c>
      <c r="T38" s="52" t="str">
        <f t="shared" si="13"/>
        <v>-</v>
      </c>
      <c r="U38" s="52">
        <f t="shared" si="14"/>
        <v>5615</v>
      </c>
      <c r="V38" s="52">
        <f t="shared" si="15"/>
        <v>6774</v>
      </c>
      <c r="W38" s="52">
        <f t="shared" si="16"/>
        <v>7812</v>
      </c>
      <c r="X38" s="53">
        <f t="shared" si="17"/>
        <v>10030</v>
      </c>
    </row>
    <row r="39" spans="1:24" ht="21" customHeight="1" x14ac:dyDescent="0.2">
      <c r="A39" s="43" t="s">
        <v>145</v>
      </c>
      <c r="B39" s="43" t="s">
        <v>146</v>
      </c>
      <c r="C39" s="43" t="s">
        <v>147</v>
      </c>
      <c r="D39" s="606" t="s">
        <v>473</v>
      </c>
      <c r="E39" s="845">
        <v>3287</v>
      </c>
      <c r="F39" s="834">
        <v>4068</v>
      </c>
      <c r="G39" s="1038" t="s">
        <v>0</v>
      </c>
      <c r="H39" s="834">
        <v>4421</v>
      </c>
      <c r="I39" s="1038" t="s">
        <v>0</v>
      </c>
      <c r="J39" s="834">
        <v>5350</v>
      </c>
      <c r="K39" s="834">
        <v>6175</v>
      </c>
      <c r="L39" s="834">
        <v>6713</v>
      </c>
      <c r="M39" s="835">
        <v>8019</v>
      </c>
      <c r="O39" s="240" t="s">
        <v>473</v>
      </c>
      <c r="P39" s="531">
        <f t="shared" si="9"/>
        <v>3287</v>
      </c>
      <c r="Q39" s="235">
        <f t="shared" si="10"/>
        <v>4068</v>
      </c>
      <c r="R39" s="235" t="str">
        <f t="shared" si="11"/>
        <v>-</v>
      </c>
      <c r="S39" s="235">
        <f t="shared" si="12"/>
        <v>4421</v>
      </c>
      <c r="T39" s="235" t="str">
        <f t="shared" si="13"/>
        <v>-</v>
      </c>
      <c r="U39" s="235">
        <f t="shared" si="14"/>
        <v>5350</v>
      </c>
      <c r="V39" s="235">
        <f t="shared" si="15"/>
        <v>6175</v>
      </c>
      <c r="W39" s="235">
        <f t="shared" si="16"/>
        <v>6713</v>
      </c>
      <c r="X39" s="236">
        <f t="shared" si="17"/>
        <v>8019</v>
      </c>
    </row>
    <row r="40" spans="1:24" ht="21" customHeight="1" x14ac:dyDescent="0.2">
      <c r="A40" s="43" t="s">
        <v>148</v>
      </c>
      <c r="B40" s="43" t="s">
        <v>149</v>
      </c>
      <c r="C40" s="43" t="s">
        <v>150</v>
      </c>
      <c r="D40" s="607" t="s">
        <v>474</v>
      </c>
      <c r="E40" s="1092">
        <v>3492</v>
      </c>
      <c r="F40" s="1093">
        <v>4360</v>
      </c>
      <c r="G40" s="1094" t="s">
        <v>0</v>
      </c>
      <c r="H40" s="1093">
        <v>4894</v>
      </c>
      <c r="I40" s="1094" t="s">
        <v>0</v>
      </c>
      <c r="J40" s="1093">
        <v>5911</v>
      </c>
      <c r="K40" s="1093">
        <v>6937</v>
      </c>
      <c r="L40" s="1093">
        <v>7629</v>
      </c>
      <c r="M40" s="1095">
        <v>9382</v>
      </c>
      <c r="O40" s="64" t="s">
        <v>474</v>
      </c>
      <c r="P40" s="530">
        <f t="shared" si="9"/>
        <v>3492</v>
      </c>
      <c r="Q40" s="52">
        <f t="shared" si="10"/>
        <v>4360</v>
      </c>
      <c r="R40" s="52" t="str">
        <f t="shared" si="11"/>
        <v>-</v>
      </c>
      <c r="S40" s="52">
        <f t="shared" si="12"/>
        <v>4894</v>
      </c>
      <c r="T40" s="52" t="str">
        <f t="shared" si="13"/>
        <v>-</v>
      </c>
      <c r="U40" s="52">
        <f t="shared" si="14"/>
        <v>5911</v>
      </c>
      <c r="V40" s="52">
        <f t="shared" si="15"/>
        <v>6937</v>
      </c>
      <c r="W40" s="52">
        <f t="shared" si="16"/>
        <v>7629</v>
      </c>
      <c r="X40" s="53">
        <f t="shared" si="17"/>
        <v>9382</v>
      </c>
    </row>
    <row r="41" spans="1:24" ht="21" customHeight="1" x14ac:dyDescent="0.2">
      <c r="A41" s="43" t="s">
        <v>151</v>
      </c>
      <c r="B41" s="43" t="s">
        <v>152</v>
      </c>
      <c r="C41" s="43" t="s">
        <v>153</v>
      </c>
      <c r="D41" s="606" t="s">
        <v>475</v>
      </c>
      <c r="E41" s="845">
        <v>1318</v>
      </c>
      <c r="F41" s="834">
        <v>1536</v>
      </c>
      <c r="G41" s="1038" t="s">
        <v>0</v>
      </c>
      <c r="H41" s="834">
        <v>1791</v>
      </c>
      <c r="I41" s="1038" t="s">
        <v>0</v>
      </c>
      <c r="J41" s="834">
        <v>2143</v>
      </c>
      <c r="K41" s="834">
        <v>2493</v>
      </c>
      <c r="L41" s="834">
        <v>2724</v>
      </c>
      <c r="M41" s="835">
        <v>3301</v>
      </c>
      <c r="O41" s="240" t="s">
        <v>475</v>
      </c>
      <c r="P41" s="531">
        <f t="shared" si="9"/>
        <v>1318</v>
      </c>
      <c r="Q41" s="235">
        <f t="shared" si="10"/>
        <v>1536</v>
      </c>
      <c r="R41" s="235" t="str">
        <f t="shared" si="11"/>
        <v>-</v>
      </c>
      <c r="S41" s="235">
        <f t="shared" si="12"/>
        <v>1791</v>
      </c>
      <c r="T41" s="235" t="str">
        <f t="shared" si="13"/>
        <v>-</v>
      </c>
      <c r="U41" s="235">
        <f t="shared" si="14"/>
        <v>2143</v>
      </c>
      <c r="V41" s="235">
        <f t="shared" si="15"/>
        <v>2493</v>
      </c>
      <c r="W41" s="235">
        <f t="shared" si="16"/>
        <v>2724</v>
      </c>
      <c r="X41" s="236">
        <f t="shared" si="17"/>
        <v>3301</v>
      </c>
    </row>
    <row r="42" spans="1:24" ht="21" customHeight="1" x14ac:dyDescent="0.2">
      <c r="A42" s="43" t="s">
        <v>154</v>
      </c>
      <c r="B42" s="43" t="s">
        <v>155</v>
      </c>
      <c r="C42" s="43" t="s">
        <v>156</v>
      </c>
      <c r="D42" s="607" t="s">
        <v>476</v>
      </c>
      <c r="E42" s="844">
        <v>2051</v>
      </c>
      <c r="F42" s="837">
        <v>2574</v>
      </c>
      <c r="G42" s="1037" t="s">
        <v>0</v>
      </c>
      <c r="H42" s="837">
        <v>2801</v>
      </c>
      <c r="I42" s="1037" t="s">
        <v>0</v>
      </c>
      <c r="J42" s="837">
        <v>3368</v>
      </c>
      <c r="K42" s="837">
        <v>3933</v>
      </c>
      <c r="L42" s="837">
        <v>4313</v>
      </c>
      <c r="M42" s="839">
        <v>5261</v>
      </c>
      <c r="O42" s="64" t="s">
        <v>476</v>
      </c>
      <c r="P42" s="530">
        <f t="shared" si="9"/>
        <v>2051</v>
      </c>
      <c r="Q42" s="52">
        <f t="shared" si="10"/>
        <v>2574</v>
      </c>
      <c r="R42" s="52" t="str">
        <f t="shared" si="11"/>
        <v>-</v>
      </c>
      <c r="S42" s="52">
        <f t="shared" si="12"/>
        <v>2801</v>
      </c>
      <c r="T42" s="52" t="str">
        <f t="shared" si="13"/>
        <v>-</v>
      </c>
      <c r="U42" s="52">
        <f t="shared" si="14"/>
        <v>3368</v>
      </c>
      <c r="V42" s="52">
        <f t="shared" si="15"/>
        <v>3933</v>
      </c>
      <c r="W42" s="52">
        <f t="shared" si="16"/>
        <v>4313</v>
      </c>
      <c r="X42" s="53">
        <f t="shared" si="17"/>
        <v>5261</v>
      </c>
    </row>
    <row r="43" spans="1:24" ht="21" customHeight="1" x14ac:dyDescent="0.2">
      <c r="A43" s="43" t="s">
        <v>157</v>
      </c>
      <c r="B43" s="43" t="s">
        <v>158</v>
      </c>
      <c r="C43" s="43" t="s">
        <v>159</v>
      </c>
      <c r="D43" s="606" t="s">
        <v>555</v>
      </c>
      <c r="E43" s="1046" t="s">
        <v>0</v>
      </c>
      <c r="F43" s="1038" t="s">
        <v>0</v>
      </c>
      <c r="G43" s="1038" t="s">
        <v>0</v>
      </c>
      <c r="H43" s="834">
        <v>7531</v>
      </c>
      <c r="I43" s="1038" t="s">
        <v>0</v>
      </c>
      <c r="J43" s="834">
        <v>9583</v>
      </c>
      <c r="K43" s="1038" t="s">
        <v>0</v>
      </c>
      <c r="L43" s="834">
        <v>11773</v>
      </c>
      <c r="M43" s="1041" t="s">
        <v>0</v>
      </c>
      <c r="O43" s="240" t="s">
        <v>556</v>
      </c>
      <c r="P43" s="531" t="str">
        <f t="shared" si="9"/>
        <v>-</v>
      </c>
      <c r="Q43" s="235" t="str">
        <f t="shared" si="10"/>
        <v>-</v>
      </c>
      <c r="R43" s="235" t="str">
        <f t="shared" si="11"/>
        <v>-</v>
      </c>
      <c r="S43" s="235">
        <f t="shared" si="12"/>
        <v>7531</v>
      </c>
      <c r="T43" s="235" t="str">
        <f t="shared" si="13"/>
        <v>-</v>
      </c>
      <c r="U43" s="235">
        <f t="shared" si="14"/>
        <v>9583</v>
      </c>
      <c r="V43" s="235" t="str">
        <f t="shared" si="15"/>
        <v>-</v>
      </c>
      <c r="W43" s="235">
        <f t="shared" si="16"/>
        <v>11773</v>
      </c>
      <c r="X43" s="236" t="str">
        <f t="shared" si="17"/>
        <v>-</v>
      </c>
    </row>
    <row r="44" spans="1:24" ht="21" customHeight="1" x14ac:dyDescent="0.2">
      <c r="A44" s="43" t="s">
        <v>160</v>
      </c>
      <c r="B44" s="43" t="s">
        <v>161</v>
      </c>
      <c r="C44" s="43" t="s">
        <v>162</v>
      </c>
      <c r="D44" s="607" t="s">
        <v>477</v>
      </c>
      <c r="E44" s="846">
        <v>477</v>
      </c>
      <c r="F44" s="847">
        <v>544</v>
      </c>
      <c r="G44" s="847">
        <v>611</v>
      </c>
      <c r="H44" s="847">
        <v>611</v>
      </c>
      <c r="I44" s="847">
        <v>625</v>
      </c>
      <c r="J44" s="847">
        <v>720</v>
      </c>
      <c r="K44" s="847">
        <v>849</v>
      </c>
      <c r="L44" s="847">
        <v>936</v>
      </c>
      <c r="M44" s="839">
        <v>1305</v>
      </c>
      <c r="O44" s="64" t="s">
        <v>477</v>
      </c>
      <c r="P44" s="530">
        <f t="shared" si="9"/>
        <v>477</v>
      </c>
      <c r="Q44" s="52">
        <f t="shared" si="10"/>
        <v>544</v>
      </c>
      <c r="R44" s="52">
        <f t="shared" si="11"/>
        <v>611</v>
      </c>
      <c r="S44" s="52">
        <f t="shared" si="12"/>
        <v>611</v>
      </c>
      <c r="T44" s="52">
        <f t="shared" si="13"/>
        <v>625</v>
      </c>
      <c r="U44" s="52">
        <f t="shared" si="14"/>
        <v>720</v>
      </c>
      <c r="V44" s="52">
        <f t="shared" si="15"/>
        <v>849</v>
      </c>
      <c r="W44" s="52">
        <f t="shared" si="16"/>
        <v>936</v>
      </c>
      <c r="X44" s="53">
        <f t="shared" si="17"/>
        <v>1305</v>
      </c>
    </row>
    <row r="45" spans="1:24" ht="21" customHeight="1" thickBot="1" x14ac:dyDescent="0.25">
      <c r="D45" s="608" t="s">
        <v>478</v>
      </c>
      <c r="E45" s="848">
        <v>1003</v>
      </c>
      <c r="F45" s="849">
        <v>1127</v>
      </c>
      <c r="G45" s="849">
        <v>1218</v>
      </c>
      <c r="H45" s="849">
        <v>1218</v>
      </c>
      <c r="I45" s="849">
        <v>1257</v>
      </c>
      <c r="J45" s="849">
        <v>1360</v>
      </c>
      <c r="K45" s="849">
        <v>1490</v>
      </c>
      <c r="L45" s="849">
        <v>1730</v>
      </c>
      <c r="M45" s="850">
        <v>2213</v>
      </c>
      <c r="O45" s="609" t="s">
        <v>478</v>
      </c>
      <c r="P45" s="532">
        <f t="shared" si="9"/>
        <v>1003</v>
      </c>
      <c r="Q45" s="238">
        <f t="shared" si="10"/>
        <v>1127</v>
      </c>
      <c r="R45" s="238">
        <f t="shared" si="11"/>
        <v>1218</v>
      </c>
      <c r="S45" s="238">
        <f t="shared" si="12"/>
        <v>1218</v>
      </c>
      <c r="T45" s="238">
        <f t="shared" si="13"/>
        <v>1257</v>
      </c>
      <c r="U45" s="238">
        <f t="shared" si="14"/>
        <v>1360</v>
      </c>
      <c r="V45" s="238">
        <f t="shared" si="15"/>
        <v>1490</v>
      </c>
      <c r="W45" s="238">
        <f t="shared" si="16"/>
        <v>1730</v>
      </c>
      <c r="X45" s="239">
        <f t="shared" si="17"/>
        <v>2213</v>
      </c>
    </row>
    <row r="46" spans="1:24" ht="22.5" customHeight="1" x14ac:dyDescent="0.2">
      <c r="D46" s="66"/>
      <c r="E46" s="528"/>
      <c r="F46" s="528"/>
      <c r="G46" s="528"/>
      <c r="H46" s="528"/>
      <c r="I46" s="528"/>
      <c r="J46" s="528"/>
      <c r="K46" s="528"/>
      <c r="L46" s="529"/>
      <c r="M46" s="529"/>
    </row>
    <row r="47" spans="1:24" x14ac:dyDescent="0.2">
      <c r="D47" s="65" t="s">
        <v>12</v>
      </c>
      <c r="E47" s="66"/>
      <c r="F47" s="66"/>
      <c r="G47" s="66"/>
      <c r="H47" s="66"/>
      <c r="I47" s="66"/>
      <c r="J47" s="66"/>
      <c r="K47" s="66"/>
      <c r="L47" s="66"/>
      <c r="M47" s="66"/>
      <c r="O47" s="65" t="s">
        <v>12</v>
      </c>
      <c r="P47" s="66"/>
      <c r="Q47" s="66"/>
      <c r="R47" s="66"/>
    </row>
    <row r="48" spans="1:24" x14ac:dyDescent="0.2">
      <c r="D48" s="65" t="s">
        <v>14</v>
      </c>
      <c r="E48" s="66"/>
      <c r="F48" s="66"/>
      <c r="G48" s="66"/>
      <c r="H48" s="66"/>
      <c r="I48" s="66"/>
      <c r="J48" s="66"/>
      <c r="K48" s="66"/>
      <c r="L48" s="66"/>
      <c r="M48" s="66"/>
      <c r="O48" s="65" t="s">
        <v>14</v>
      </c>
      <c r="P48" s="66"/>
      <c r="Q48" s="66"/>
      <c r="R48" s="66"/>
    </row>
    <row r="49" spans="4:18" x14ac:dyDescent="0.2">
      <c r="D49" s="65" t="s">
        <v>15</v>
      </c>
      <c r="E49" s="66"/>
      <c r="F49" s="66"/>
      <c r="G49" s="66"/>
      <c r="H49" s="66"/>
      <c r="I49" s="66"/>
      <c r="J49" s="66"/>
      <c r="K49" s="66"/>
      <c r="L49" s="66"/>
      <c r="M49" s="66"/>
      <c r="O49" s="65" t="s">
        <v>15</v>
      </c>
      <c r="P49" s="66"/>
      <c r="Q49" s="66"/>
      <c r="R49" s="66"/>
    </row>
    <row r="50" spans="4:18" x14ac:dyDescent="0.2">
      <c r="D50" s="65" t="s">
        <v>18</v>
      </c>
      <c r="E50" s="66"/>
      <c r="F50" s="66"/>
      <c r="G50" s="66"/>
      <c r="H50" s="66"/>
      <c r="I50" s="66"/>
      <c r="J50" s="66"/>
      <c r="K50" s="66"/>
      <c r="L50" s="66"/>
      <c r="M50" s="66"/>
      <c r="O50" s="65" t="s">
        <v>18</v>
      </c>
      <c r="P50" s="66"/>
      <c r="Q50" s="66"/>
      <c r="R50" s="66"/>
    </row>
    <row r="51" spans="4:18" ht="24" customHeight="1" x14ac:dyDescent="0.2">
      <c r="D51" s="1201" t="s">
        <v>17</v>
      </c>
      <c r="E51" s="1201"/>
      <c r="F51" s="1201"/>
      <c r="G51" s="1201"/>
      <c r="H51" s="67"/>
      <c r="I51" s="67"/>
      <c r="J51" s="67"/>
      <c r="K51" s="67"/>
      <c r="L51" s="67"/>
      <c r="M51" s="67"/>
      <c r="O51" s="1201" t="s">
        <v>17</v>
      </c>
      <c r="P51" s="1201"/>
      <c r="Q51" s="1201"/>
      <c r="R51" s="1201"/>
    </row>
    <row r="52" spans="4:18" ht="18" customHeight="1" x14ac:dyDescent="0.2">
      <c r="D52" s="1202" t="s">
        <v>45</v>
      </c>
      <c r="E52" s="1202"/>
      <c r="F52" s="1202"/>
      <c r="G52" s="1202"/>
      <c r="H52" s="68"/>
      <c r="I52" s="68"/>
      <c r="J52" s="68"/>
      <c r="K52" s="68"/>
      <c r="L52" s="68"/>
      <c r="M52" s="68"/>
      <c r="O52" s="1202" t="s">
        <v>45</v>
      </c>
      <c r="P52" s="1202"/>
      <c r="Q52" s="1202"/>
      <c r="R52" s="1202"/>
    </row>
    <row r="53" spans="4:18" ht="18" customHeight="1" x14ac:dyDescent="0.2">
      <c r="D53" s="1202"/>
      <c r="E53" s="1202"/>
      <c r="F53" s="1202"/>
      <c r="G53" s="1202"/>
      <c r="H53" s="68"/>
      <c r="I53" s="68"/>
      <c r="J53" s="68"/>
      <c r="K53" s="68"/>
      <c r="L53" s="68"/>
      <c r="M53" s="68"/>
      <c r="O53" s="1202"/>
      <c r="P53" s="1202"/>
      <c r="Q53" s="1202"/>
      <c r="R53" s="1202"/>
    </row>
    <row r="54" spans="4:18" ht="18" customHeight="1" x14ac:dyDescent="0.2">
      <c r="D54" s="1202"/>
      <c r="E54" s="1202"/>
      <c r="F54" s="1202"/>
      <c r="G54" s="1202"/>
      <c r="H54" s="68"/>
      <c r="I54" s="68"/>
      <c r="J54" s="68"/>
      <c r="K54" s="68"/>
      <c r="L54" s="68"/>
      <c r="M54" s="68"/>
      <c r="O54" s="1202"/>
      <c r="P54" s="1202"/>
      <c r="Q54" s="1202"/>
      <c r="R54" s="1202"/>
    </row>
  </sheetData>
  <sheetProtection algorithmName="SHA-512" hashValue="DW5rzxL3X2B2h12DDTybgpHartY6LMKB2F6TZybsbIFtER/ptQuNTXSAS3Is3GfE6DO+sSa0YP565AOiXM5AAA==" saltValue="nsGADma20IIJj0MAOtY/TQ==" spinCount="100000" sheet="1" objects="1" scenarios="1"/>
  <protectedRanges>
    <protectedRange sqref="D11 D31 O11 O31" name="Диапазон1_2_2_1_9"/>
    <protectedRange sqref="D47:M52 O47:R52" name="Диапазон1_18_1_1"/>
  </protectedRanges>
  <mergeCells count="4">
    <mergeCell ref="D51:G51"/>
    <mergeCell ref="O51:R51"/>
    <mergeCell ref="D52:G54"/>
    <mergeCell ref="O52:R54"/>
  </mergeCells>
  <pageMargins left="0.70866141732283472" right="0.70866141732283472" top="0.35433070866141736" bottom="0.35433070866141736" header="0.31496062992125984" footer="0.31496062992125984"/>
  <pageSetup paperSize="9" scale="74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53"/>
  <sheetViews>
    <sheetView topLeftCell="D1" zoomScaleNormal="100" workbookViewId="0">
      <pane xSplit="7" ySplit="11" topLeftCell="K38" activePane="bottomRight" state="frozen"/>
      <selection activeCell="H1" sqref="H1"/>
      <selection pane="topRight" activeCell="J1" sqref="J1"/>
      <selection pane="bottomLeft" activeCell="H12" sqref="H12"/>
      <selection pane="bottomRight" activeCell="K31" sqref="K31:N44"/>
    </sheetView>
  </sheetViews>
  <sheetFormatPr defaultColWidth="9.140625" defaultRowHeight="12.75" outlineLevelCol="2" x14ac:dyDescent="0.2"/>
  <cols>
    <col min="1" max="3" width="9.140625" style="41" hidden="1" customWidth="1" outlineLevel="2"/>
    <col min="4" max="4" width="67.42578125" style="37" hidden="1" customWidth="1" outlineLevel="1" collapsed="1"/>
    <col min="5" max="8" width="14.5703125" style="37" hidden="1" customWidth="1" outlineLevel="1"/>
    <col min="9" max="9" width="2.85546875" style="37" customWidth="1" collapsed="1"/>
    <col min="10" max="10" width="67.42578125" style="37" customWidth="1" collapsed="1"/>
    <col min="11" max="13" width="14.5703125" style="37" customWidth="1"/>
    <col min="14" max="14" width="13.5703125" style="37" customWidth="1"/>
    <col min="15" max="16384" width="9.140625" style="37"/>
  </cols>
  <sheetData>
    <row r="1" spans="1:14" ht="18" customHeight="1" x14ac:dyDescent="0.3">
      <c r="J1" s="42" t="s">
        <v>188</v>
      </c>
      <c r="K1" s="70">
        <f>'Установка скидки'!$F$11</f>
        <v>0</v>
      </c>
    </row>
    <row r="2" spans="1:14" ht="7.5" customHeight="1" x14ac:dyDescent="0.2"/>
    <row r="10" spans="1:14" ht="13.5" thickBot="1" x14ac:dyDescent="0.25"/>
    <row r="11" spans="1:14" ht="37.5" customHeight="1" thickBot="1" x14ac:dyDescent="0.25">
      <c r="A11" s="43"/>
      <c r="B11" s="43"/>
      <c r="C11" s="43"/>
      <c r="D11" s="69" t="s">
        <v>163</v>
      </c>
      <c r="E11" s="38">
        <v>120</v>
      </c>
      <c r="F11" s="38">
        <v>150</v>
      </c>
      <c r="G11" s="38">
        <v>200</v>
      </c>
      <c r="H11" s="38">
        <v>250</v>
      </c>
      <c r="J11" s="250" t="s">
        <v>163</v>
      </c>
      <c r="K11" s="245">
        <v>120</v>
      </c>
      <c r="L11" s="243">
        <v>150</v>
      </c>
      <c r="M11" s="243">
        <v>200</v>
      </c>
      <c r="N11" s="244">
        <v>250</v>
      </c>
    </row>
    <row r="12" spans="1:14" s="50" customFormat="1" ht="23.25" customHeight="1" x14ac:dyDescent="0.2">
      <c r="A12" s="48" t="s">
        <v>64</v>
      </c>
      <c r="B12" s="48" t="s">
        <v>65</v>
      </c>
      <c r="C12" s="48" t="s">
        <v>66</v>
      </c>
      <c r="D12" s="630" t="s">
        <v>479</v>
      </c>
      <c r="E12" s="1047">
        <v>1649</v>
      </c>
      <c r="F12" s="1047">
        <v>1842</v>
      </c>
      <c r="G12" s="1047">
        <v>2998</v>
      </c>
      <c r="H12" s="1048">
        <v>3588</v>
      </c>
      <c r="J12" s="251" t="s">
        <v>164</v>
      </c>
      <c r="K12" s="246">
        <f>E12*(1-$K$1)</f>
        <v>1649</v>
      </c>
      <c r="L12" s="241">
        <f t="shared" ref="L12:N25" si="0">F12*(1-$K$1)</f>
        <v>1842</v>
      </c>
      <c r="M12" s="241">
        <f t="shared" si="0"/>
        <v>2998</v>
      </c>
      <c r="N12" s="242">
        <f>IFERROR(H12*(1-$K$1),"-")</f>
        <v>3588</v>
      </c>
    </row>
    <row r="13" spans="1:14" s="55" customFormat="1" ht="23.25" customHeight="1" x14ac:dyDescent="0.2">
      <c r="A13" s="43" t="s">
        <v>68</v>
      </c>
      <c r="B13" s="43" t="s">
        <v>69</v>
      </c>
      <c r="C13" s="43" t="s">
        <v>70</v>
      </c>
      <c r="D13" s="631" t="s">
        <v>510</v>
      </c>
      <c r="E13" s="1049">
        <v>550</v>
      </c>
      <c r="F13" s="1049">
        <v>684</v>
      </c>
      <c r="G13" s="1050">
        <v>1021</v>
      </c>
      <c r="H13" s="1051">
        <v>1397</v>
      </c>
      <c r="J13" s="252" t="s">
        <v>71</v>
      </c>
      <c r="K13" s="247">
        <f t="shared" ref="K13:K25" si="1">E13*(1-$K$1)</f>
        <v>550</v>
      </c>
      <c r="L13" s="235">
        <f t="shared" si="0"/>
        <v>684</v>
      </c>
      <c r="M13" s="235">
        <f t="shared" si="0"/>
        <v>1021</v>
      </c>
      <c r="N13" s="236">
        <f>IFERROR(H13*(1-$K$1),"-")</f>
        <v>1397</v>
      </c>
    </row>
    <row r="14" spans="1:14" s="55" customFormat="1" ht="23.25" customHeight="1" x14ac:dyDescent="0.2">
      <c r="A14" s="43" t="s">
        <v>72</v>
      </c>
      <c r="B14" s="43" t="s">
        <v>73</v>
      </c>
      <c r="C14" s="43" t="s">
        <v>74</v>
      </c>
      <c r="D14" s="632" t="s">
        <v>511</v>
      </c>
      <c r="E14" s="1052">
        <v>1228</v>
      </c>
      <c r="F14" s="1052">
        <v>1608</v>
      </c>
      <c r="G14" s="1052">
        <v>2313</v>
      </c>
      <c r="H14" s="1053">
        <v>2923</v>
      </c>
      <c r="J14" s="253" t="s">
        <v>165</v>
      </c>
      <c r="K14" s="248">
        <f t="shared" si="1"/>
        <v>1228</v>
      </c>
      <c r="L14" s="52">
        <f t="shared" si="0"/>
        <v>1608</v>
      </c>
      <c r="M14" s="52">
        <f t="shared" si="0"/>
        <v>2313</v>
      </c>
      <c r="N14" s="53">
        <f t="shared" si="0"/>
        <v>2923</v>
      </c>
    </row>
    <row r="15" spans="1:14" s="55" customFormat="1" ht="23.25" customHeight="1" x14ac:dyDescent="0.2">
      <c r="A15" s="43" t="s">
        <v>76</v>
      </c>
      <c r="B15" s="43" t="s">
        <v>77</v>
      </c>
      <c r="C15" s="43" t="s">
        <v>78</v>
      </c>
      <c r="D15" s="631" t="s">
        <v>512</v>
      </c>
      <c r="E15" s="1050">
        <v>1500</v>
      </c>
      <c r="F15" s="1050">
        <v>2083</v>
      </c>
      <c r="G15" s="1050">
        <v>2673</v>
      </c>
      <c r="H15" s="1051">
        <v>4120</v>
      </c>
      <c r="J15" s="252" t="s">
        <v>166</v>
      </c>
      <c r="K15" s="247">
        <f t="shared" si="1"/>
        <v>1500</v>
      </c>
      <c r="L15" s="235">
        <f t="shared" si="0"/>
        <v>2083</v>
      </c>
      <c r="M15" s="235">
        <f t="shared" si="0"/>
        <v>2673</v>
      </c>
      <c r="N15" s="236">
        <f t="shared" si="0"/>
        <v>4120</v>
      </c>
    </row>
    <row r="16" spans="1:14" s="55" customFormat="1" ht="23.25" customHeight="1" x14ac:dyDescent="0.2">
      <c r="A16" s="43" t="s">
        <v>80</v>
      </c>
      <c r="B16" s="43" t="s">
        <v>81</v>
      </c>
      <c r="C16" s="43" t="s">
        <v>82</v>
      </c>
      <c r="D16" s="632" t="s">
        <v>513</v>
      </c>
      <c r="E16" s="1052">
        <v>1605</v>
      </c>
      <c r="F16" s="1052">
        <v>2124</v>
      </c>
      <c r="G16" s="1052">
        <v>2822</v>
      </c>
      <c r="H16" s="1053">
        <v>3588</v>
      </c>
      <c r="J16" s="253" t="s">
        <v>167</v>
      </c>
      <c r="K16" s="248">
        <f t="shared" si="1"/>
        <v>1605</v>
      </c>
      <c r="L16" s="52">
        <f t="shared" si="0"/>
        <v>2124</v>
      </c>
      <c r="M16" s="52">
        <f t="shared" si="0"/>
        <v>2822</v>
      </c>
      <c r="N16" s="53">
        <f t="shared" si="0"/>
        <v>3588</v>
      </c>
    </row>
    <row r="17" spans="1:14" s="55" customFormat="1" ht="23.25" customHeight="1" x14ac:dyDescent="0.2">
      <c r="A17" s="43" t="s">
        <v>84</v>
      </c>
      <c r="B17" s="43" t="s">
        <v>85</v>
      </c>
      <c r="C17" s="43" t="s">
        <v>86</v>
      </c>
      <c r="D17" s="631" t="s">
        <v>514</v>
      </c>
      <c r="E17" s="1050">
        <v>3642</v>
      </c>
      <c r="F17" s="1050">
        <v>4589</v>
      </c>
      <c r="G17" s="1050">
        <v>6420</v>
      </c>
      <c r="H17" s="1051">
        <v>8873</v>
      </c>
      <c r="J17" s="252" t="s">
        <v>168</v>
      </c>
      <c r="K17" s="247">
        <f t="shared" si="1"/>
        <v>3642</v>
      </c>
      <c r="L17" s="235">
        <f t="shared" si="0"/>
        <v>4589</v>
      </c>
      <c r="M17" s="235">
        <f t="shared" si="0"/>
        <v>6420</v>
      </c>
      <c r="N17" s="236">
        <f t="shared" si="0"/>
        <v>8873</v>
      </c>
    </row>
    <row r="18" spans="1:14" s="55" customFormat="1" ht="23.25" customHeight="1" x14ac:dyDescent="0.2">
      <c r="A18" s="43" t="s">
        <v>88</v>
      </c>
      <c r="B18" s="43" t="s">
        <v>89</v>
      </c>
      <c r="C18" s="43" t="s">
        <v>90</v>
      </c>
      <c r="D18" s="632" t="s">
        <v>515</v>
      </c>
      <c r="E18" s="1052">
        <v>2311</v>
      </c>
      <c r="F18" s="1052">
        <v>3411</v>
      </c>
      <c r="G18" s="1052">
        <v>4913</v>
      </c>
      <c r="H18" s="1053">
        <v>6699</v>
      </c>
      <c r="J18" s="253" t="s">
        <v>169</v>
      </c>
      <c r="K18" s="248">
        <f t="shared" si="1"/>
        <v>2311</v>
      </c>
      <c r="L18" s="52">
        <f t="shared" si="0"/>
        <v>3411</v>
      </c>
      <c r="M18" s="52">
        <f t="shared" si="0"/>
        <v>4913</v>
      </c>
      <c r="N18" s="53">
        <f t="shared" si="0"/>
        <v>6699</v>
      </c>
    </row>
    <row r="19" spans="1:14" s="55" customFormat="1" ht="23.25" customHeight="1" x14ac:dyDescent="0.2">
      <c r="A19" s="43" t="s">
        <v>92</v>
      </c>
      <c r="B19" s="43" t="s">
        <v>93</v>
      </c>
      <c r="C19" s="43" t="s">
        <v>94</v>
      </c>
      <c r="D19" s="631" t="s">
        <v>516</v>
      </c>
      <c r="E19" s="1050">
        <v>2148</v>
      </c>
      <c r="F19" s="1050">
        <v>2619</v>
      </c>
      <c r="G19" s="1050">
        <v>3401</v>
      </c>
      <c r="H19" s="1051">
        <v>4262</v>
      </c>
      <c r="J19" s="252" t="s">
        <v>170</v>
      </c>
      <c r="K19" s="247">
        <f t="shared" si="1"/>
        <v>2148</v>
      </c>
      <c r="L19" s="235">
        <f t="shared" si="0"/>
        <v>2619</v>
      </c>
      <c r="M19" s="235">
        <f t="shared" si="0"/>
        <v>3401</v>
      </c>
      <c r="N19" s="236">
        <f t="shared" si="0"/>
        <v>4262</v>
      </c>
    </row>
    <row r="20" spans="1:14" ht="23.25" customHeight="1" x14ac:dyDescent="0.2">
      <c r="A20" s="43" t="s">
        <v>96</v>
      </c>
      <c r="B20" s="43" t="s">
        <v>97</v>
      </c>
      <c r="C20" s="43" t="s">
        <v>98</v>
      </c>
      <c r="D20" s="632" t="s">
        <v>517</v>
      </c>
      <c r="E20" s="1052">
        <v>3313</v>
      </c>
      <c r="F20" s="1052">
        <v>4121</v>
      </c>
      <c r="G20" s="1052">
        <v>5459</v>
      </c>
      <c r="H20" s="1053">
        <v>6764</v>
      </c>
      <c r="J20" s="253" t="s">
        <v>171</v>
      </c>
      <c r="K20" s="248">
        <f t="shared" si="1"/>
        <v>3313</v>
      </c>
      <c r="L20" s="52">
        <f t="shared" si="0"/>
        <v>4121</v>
      </c>
      <c r="M20" s="52">
        <f t="shared" si="0"/>
        <v>5459</v>
      </c>
      <c r="N20" s="53">
        <f t="shared" si="0"/>
        <v>6764</v>
      </c>
    </row>
    <row r="21" spans="1:14" ht="23.25" customHeight="1" x14ac:dyDescent="0.2">
      <c r="A21" s="43" t="s">
        <v>100</v>
      </c>
      <c r="B21" s="43" t="s">
        <v>101</v>
      </c>
      <c r="C21" s="43" t="s">
        <v>102</v>
      </c>
      <c r="D21" s="631" t="s">
        <v>518</v>
      </c>
      <c r="E21" s="1049">
        <v>992</v>
      </c>
      <c r="F21" s="1050">
        <v>1198</v>
      </c>
      <c r="G21" s="1050">
        <v>1554</v>
      </c>
      <c r="H21" s="1051">
        <v>1906</v>
      </c>
      <c r="J21" s="252" t="s">
        <v>172</v>
      </c>
      <c r="K21" s="247">
        <f t="shared" si="1"/>
        <v>992</v>
      </c>
      <c r="L21" s="235">
        <f t="shared" si="0"/>
        <v>1198</v>
      </c>
      <c r="M21" s="235">
        <f t="shared" si="0"/>
        <v>1554</v>
      </c>
      <c r="N21" s="236">
        <f t="shared" si="0"/>
        <v>1906</v>
      </c>
    </row>
    <row r="22" spans="1:14" ht="23.25" customHeight="1" x14ac:dyDescent="0.2">
      <c r="A22" s="43" t="s">
        <v>104</v>
      </c>
      <c r="B22" s="43" t="s">
        <v>105</v>
      </c>
      <c r="C22" s="43" t="s">
        <v>106</v>
      </c>
      <c r="D22" s="632" t="s">
        <v>519</v>
      </c>
      <c r="E22" s="1052">
        <v>1764</v>
      </c>
      <c r="F22" s="1052">
        <v>2170</v>
      </c>
      <c r="G22" s="1052">
        <v>2848</v>
      </c>
      <c r="H22" s="1053">
        <v>3522</v>
      </c>
      <c r="J22" s="253" t="s">
        <v>173</v>
      </c>
      <c r="K22" s="248">
        <f t="shared" si="1"/>
        <v>1764</v>
      </c>
      <c r="L22" s="52">
        <f t="shared" si="0"/>
        <v>2170</v>
      </c>
      <c r="M22" s="52">
        <f t="shared" si="0"/>
        <v>2848</v>
      </c>
      <c r="N22" s="53">
        <f t="shared" si="0"/>
        <v>3522</v>
      </c>
    </row>
    <row r="23" spans="1:14" ht="23.25" customHeight="1" x14ac:dyDescent="0.2">
      <c r="A23" s="43" t="s">
        <v>108</v>
      </c>
      <c r="B23" s="43" t="s">
        <v>109</v>
      </c>
      <c r="C23" s="43" t="s">
        <v>110</v>
      </c>
      <c r="D23" s="631" t="s">
        <v>520</v>
      </c>
      <c r="E23" s="1050">
        <v>1897</v>
      </c>
      <c r="F23" s="1050">
        <v>2306</v>
      </c>
      <c r="G23" s="1050">
        <v>3503</v>
      </c>
      <c r="H23" s="1051">
        <v>4591</v>
      </c>
      <c r="J23" s="252" t="s">
        <v>174</v>
      </c>
      <c r="K23" s="247">
        <f t="shared" si="1"/>
        <v>1897</v>
      </c>
      <c r="L23" s="235">
        <f t="shared" si="0"/>
        <v>2306</v>
      </c>
      <c r="M23" s="235">
        <f t="shared" si="0"/>
        <v>3503</v>
      </c>
      <c r="N23" s="236">
        <f t="shared" si="0"/>
        <v>4591</v>
      </c>
    </row>
    <row r="24" spans="1:14" ht="23.25" customHeight="1" x14ac:dyDescent="0.2">
      <c r="A24" s="43" t="s">
        <v>113</v>
      </c>
      <c r="B24" s="43" t="s">
        <v>114</v>
      </c>
      <c r="C24" s="43" t="s">
        <v>115</v>
      </c>
      <c r="D24" s="632" t="s">
        <v>492</v>
      </c>
      <c r="E24" s="1054">
        <v>438</v>
      </c>
      <c r="F24" s="1054">
        <v>523</v>
      </c>
      <c r="G24" s="1054">
        <v>671</v>
      </c>
      <c r="H24" s="1055">
        <v>867</v>
      </c>
      <c r="J24" s="253" t="s">
        <v>116</v>
      </c>
      <c r="K24" s="248">
        <f t="shared" si="1"/>
        <v>438</v>
      </c>
      <c r="L24" s="52">
        <f t="shared" si="0"/>
        <v>523</v>
      </c>
      <c r="M24" s="52">
        <f t="shared" si="0"/>
        <v>671</v>
      </c>
      <c r="N24" s="53">
        <f t="shared" ref="N24:N25" si="2">IFERROR(H24*(1-$K$1),"-")</f>
        <v>867</v>
      </c>
    </row>
    <row r="25" spans="1:14" ht="23.25" customHeight="1" thickBot="1" x14ac:dyDescent="0.25">
      <c r="A25" s="43" t="s">
        <v>117</v>
      </c>
      <c r="B25" s="43" t="s">
        <v>118</v>
      </c>
      <c r="C25" s="43" t="s">
        <v>119</v>
      </c>
      <c r="D25" s="633" t="s">
        <v>493</v>
      </c>
      <c r="E25" s="1056">
        <v>824</v>
      </c>
      <c r="F25" s="1056">
        <v>983</v>
      </c>
      <c r="G25" s="1057">
        <v>1233</v>
      </c>
      <c r="H25" s="1058">
        <v>1486</v>
      </c>
      <c r="J25" s="254" t="s">
        <v>175</v>
      </c>
      <c r="K25" s="249">
        <f t="shared" si="1"/>
        <v>824</v>
      </c>
      <c r="L25" s="238">
        <f t="shared" si="0"/>
        <v>983</v>
      </c>
      <c r="M25" s="238">
        <f t="shared" si="0"/>
        <v>1233</v>
      </c>
      <c r="N25" s="239">
        <f t="shared" si="2"/>
        <v>1486</v>
      </c>
    </row>
    <row r="26" spans="1:14" ht="26.25" customHeight="1" x14ac:dyDescent="0.2">
      <c r="A26" s="43"/>
      <c r="B26" s="43"/>
      <c r="C26" s="43"/>
      <c r="D26" s="61"/>
      <c r="E26" s="62"/>
      <c r="F26" s="62"/>
      <c r="G26" s="62"/>
      <c r="H26" s="62"/>
      <c r="J26" s="61"/>
      <c r="K26" s="62"/>
      <c r="L26" s="62"/>
      <c r="M26" s="62"/>
    </row>
    <row r="29" spans="1:14" ht="13.5" thickBot="1" x14ac:dyDescent="0.25"/>
    <row r="30" spans="1:14" ht="33" customHeight="1" thickBot="1" x14ac:dyDescent="0.25">
      <c r="A30" s="43"/>
      <c r="B30" s="43"/>
      <c r="C30" s="43"/>
      <c r="D30" s="69" t="s">
        <v>163</v>
      </c>
      <c r="E30" s="38" t="s">
        <v>46</v>
      </c>
      <c r="F30" s="38" t="s">
        <v>48</v>
      </c>
      <c r="G30" s="38" t="s">
        <v>50</v>
      </c>
      <c r="H30" s="38" t="s">
        <v>51</v>
      </c>
      <c r="J30" s="250" t="s">
        <v>163</v>
      </c>
      <c r="K30" s="245" t="s">
        <v>46</v>
      </c>
      <c r="L30" s="243" t="s">
        <v>48</v>
      </c>
      <c r="M30" s="243" t="s">
        <v>50</v>
      </c>
      <c r="N30" s="244" t="s">
        <v>51</v>
      </c>
    </row>
    <row r="31" spans="1:14" ht="23.25" customHeight="1" x14ac:dyDescent="0.2">
      <c r="A31" s="43" t="s">
        <v>121</v>
      </c>
      <c r="B31" s="43" t="s">
        <v>122</v>
      </c>
      <c r="C31" s="43" t="s">
        <v>123</v>
      </c>
      <c r="D31" s="632" t="s">
        <v>521</v>
      </c>
      <c r="E31" s="1052">
        <v>2618</v>
      </c>
      <c r="F31" s="1052">
        <v>3049</v>
      </c>
      <c r="G31" s="1052">
        <v>3790</v>
      </c>
      <c r="H31" s="1053">
        <v>5279</v>
      </c>
      <c r="J31" s="251" t="s">
        <v>176</v>
      </c>
      <c r="K31" s="246">
        <f t="shared" ref="K31:M44" si="3">E31*(1-$K$1)</f>
        <v>2618</v>
      </c>
      <c r="L31" s="241">
        <f t="shared" si="3"/>
        <v>3049</v>
      </c>
      <c r="M31" s="241">
        <f t="shared" si="3"/>
        <v>3790</v>
      </c>
      <c r="N31" s="242">
        <f t="shared" ref="N31:N44" si="4">IFERROR(H31*(1-$K$1),"-")</f>
        <v>5279</v>
      </c>
    </row>
    <row r="32" spans="1:14" ht="23.25" customHeight="1" x14ac:dyDescent="0.2">
      <c r="A32" s="37" t="s">
        <v>124</v>
      </c>
      <c r="B32" s="37" t="s">
        <v>125</v>
      </c>
      <c r="C32" s="37" t="s">
        <v>126</v>
      </c>
      <c r="D32" s="631" t="s">
        <v>522</v>
      </c>
      <c r="E32" s="1050">
        <v>3816</v>
      </c>
      <c r="F32" s="1050">
        <v>4544</v>
      </c>
      <c r="G32" s="1050">
        <v>5757</v>
      </c>
      <c r="H32" s="1051">
        <v>7200</v>
      </c>
      <c r="J32" s="252" t="s">
        <v>177</v>
      </c>
      <c r="K32" s="247">
        <f t="shared" si="3"/>
        <v>3816</v>
      </c>
      <c r="L32" s="235">
        <f t="shared" si="3"/>
        <v>4544</v>
      </c>
      <c r="M32" s="235">
        <f t="shared" si="3"/>
        <v>5757</v>
      </c>
      <c r="N32" s="236">
        <f t="shared" si="4"/>
        <v>7200</v>
      </c>
    </row>
    <row r="33" spans="1:14" ht="23.25" customHeight="1" x14ac:dyDescent="0.2">
      <c r="A33" s="43" t="s">
        <v>127</v>
      </c>
      <c r="B33" s="43" t="s">
        <v>128</v>
      </c>
      <c r="C33" s="43" t="s">
        <v>129</v>
      </c>
      <c r="D33" s="632" t="s">
        <v>523</v>
      </c>
      <c r="E33" s="1052">
        <v>5212</v>
      </c>
      <c r="F33" s="1052">
        <v>6286</v>
      </c>
      <c r="G33" s="1052">
        <v>8150</v>
      </c>
      <c r="H33" s="1053">
        <v>11162</v>
      </c>
      <c r="J33" s="253" t="s">
        <v>178</v>
      </c>
      <c r="K33" s="248">
        <f t="shared" si="3"/>
        <v>5212</v>
      </c>
      <c r="L33" s="52">
        <f t="shared" si="3"/>
        <v>6286</v>
      </c>
      <c r="M33" s="52">
        <f t="shared" si="3"/>
        <v>8150</v>
      </c>
      <c r="N33" s="53">
        <f t="shared" si="4"/>
        <v>11162</v>
      </c>
    </row>
    <row r="34" spans="1:14" ht="23.25" customHeight="1" x14ac:dyDescent="0.2">
      <c r="A34" s="43" t="s">
        <v>130</v>
      </c>
      <c r="B34" s="43" t="s">
        <v>131</v>
      </c>
      <c r="C34" s="43" t="s">
        <v>132</v>
      </c>
      <c r="D34" s="631" t="s">
        <v>524</v>
      </c>
      <c r="E34" s="1050">
        <v>2727</v>
      </c>
      <c r="F34" s="1050">
        <v>3222</v>
      </c>
      <c r="G34" s="1050">
        <v>4035</v>
      </c>
      <c r="H34" s="1051">
        <v>5794</v>
      </c>
      <c r="J34" s="252" t="s">
        <v>179</v>
      </c>
      <c r="K34" s="247">
        <f t="shared" si="3"/>
        <v>2727</v>
      </c>
      <c r="L34" s="235">
        <f t="shared" si="3"/>
        <v>3222</v>
      </c>
      <c r="M34" s="235">
        <f t="shared" si="3"/>
        <v>4035</v>
      </c>
      <c r="N34" s="236">
        <f t="shared" si="4"/>
        <v>5794</v>
      </c>
    </row>
    <row r="35" spans="1:14" ht="23.25" customHeight="1" x14ac:dyDescent="0.2">
      <c r="A35" s="43" t="s">
        <v>133</v>
      </c>
      <c r="B35" s="43" t="s">
        <v>134</v>
      </c>
      <c r="C35" s="43" t="s">
        <v>135</v>
      </c>
      <c r="D35" s="632" t="s">
        <v>525</v>
      </c>
      <c r="E35" s="1052">
        <v>3956</v>
      </c>
      <c r="F35" s="1052">
        <v>4968</v>
      </c>
      <c r="G35" s="1052">
        <v>6394</v>
      </c>
      <c r="H35" s="1053">
        <v>7838</v>
      </c>
      <c r="J35" s="253" t="s">
        <v>180</v>
      </c>
      <c r="K35" s="248">
        <f t="shared" si="3"/>
        <v>3956</v>
      </c>
      <c r="L35" s="52">
        <f t="shared" si="3"/>
        <v>4968</v>
      </c>
      <c r="M35" s="52">
        <f t="shared" si="3"/>
        <v>6394</v>
      </c>
      <c r="N35" s="53">
        <f t="shared" si="4"/>
        <v>7838</v>
      </c>
    </row>
    <row r="36" spans="1:14" ht="23.25" customHeight="1" x14ac:dyDescent="0.2">
      <c r="A36" s="43" t="s">
        <v>136</v>
      </c>
      <c r="B36" s="43" t="s">
        <v>137</v>
      </c>
      <c r="C36" s="43" t="s">
        <v>138</v>
      </c>
      <c r="D36" s="631" t="s">
        <v>526</v>
      </c>
      <c r="E36" s="1050">
        <v>10879</v>
      </c>
      <c r="F36" s="1050">
        <v>13696</v>
      </c>
      <c r="G36" s="1050">
        <v>19203</v>
      </c>
      <c r="H36" s="1051">
        <v>26534</v>
      </c>
      <c r="J36" s="252" t="s">
        <v>181</v>
      </c>
      <c r="K36" s="247">
        <f t="shared" si="3"/>
        <v>10879</v>
      </c>
      <c r="L36" s="235">
        <f t="shared" si="3"/>
        <v>13696</v>
      </c>
      <c r="M36" s="235">
        <f t="shared" si="3"/>
        <v>19203</v>
      </c>
      <c r="N36" s="236">
        <f t="shared" si="4"/>
        <v>26534</v>
      </c>
    </row>
    <row r="37" spans="1:14" ht="23.25" customHeight="1" x14ac:dyDescent="0.2">
      <c r="A37" s="43" t="s">
        <v>139</v>
      </c>
      <c r="B37" s="43" t="s">
        <v>140</v>
      </c>
      <c r="C37" s="43" t="s">
        <v>141</v>
      </c>
      <c r="D37" s="632" t="s">
        <v>527</v>
      </c>
      <c r="E37" s="1052">
        <v>6669</v>
      </c>
      <c r="F37" s="1052">
        <v>8181</v>
      </c>
      <c r="G37" s="1052">
        <v>10896</v>
      </c>
      <c r="H37" s="1053">
        <v>14988</v>
      </c>
      <c r="J37" s="253" t="s">
        <v>182</v>
      </c>
      <c r="K37" s="248">
        <f t="shared" si="3"/>
        <v>6669</v>
      </c>
      <c r="L37" s="52">
        <f t="shared" si="3"/>
        <v>8181</v>
      </c>
      <c r="M37" s="52">
        <f t="shared" si="3"/>
        <v>10896</v>
      </c>
      <c r="N37" s="53">
        <f t="shared" si="4"/>
        <v>14988</v>
      </c>
    </row>
    <row r="38" spans="1:14" ht="23.25" customHeight="1" x14ac:dyDescent="0.2">
      <c r="A38" s="43" t="s">
        <v>154</v>
      </c>
      <c r="B38" s="43" t="s">
        <v>155</v>
      </c>
      <c r="C38" s="43" t="s">
        <v>156</v>
      </c>
      <c r="D38" s="631" t="s">
        <v>528</v>
      </c>
      <c r="E38" s="1050">
        <v>5917</v>
      </c>
      <c r="F38" s="1050">
        <v>6939</v>
      </c>
      <c r="G38" s="1050">
        <v>8588</v>
      </c>
      <c r="H38" s="1051">
        <v>9899</v>
      </c>
      <c r="J38" s="252" t="s">
        <v>183</v>
      </c>
      <c r="K38" s="247">
        <f t="shared" si="3"/>
        <v>5917</v>
      </c>
      <c r="L38" s="235">
        <f t="shared" si="3"/>
        <v>6939</v>
      </c>
      <c r="M38" s="235">
        <f t="shared" si="3"/>
        <v>8588</v>
      </c>
      <c r="N38" s="236">
        <f t="shared" si="4"/>
        <v>9899</v>
      </c>
    </row>
    <row r="39" spans="1:14" ht="23.25" customHeight="1" x14ac:dyDescent="0.2">
      <c r="A39" s="43" t="s">
        <v>142</v>
      </c>
      <c r="B39" s="43" t="s">
        <v>143</v>
      </c>
      <c r="C39" s="43" t="s">
        <v>144</v>
      </c>
      <c r="D39" s="632" t="s">
        <v>529</v>
      </c>
      <c r="E39" s="1052">
        <v>7008</v>
      </c>
      <c r="F39" s="1052">
        <v>8360</v>
      </c>
      <c r="G39" s="1052">
        <v>10641</v>
      </c>
      <c r="H39" s="1053">
        <v>13170</v>
      </c>
      <c r="J39" s="253" t="s">
        <v>184</v>
      </c>
      <c r="K39" s="248">
        <f t="shared" si="3"/>
        <v>7008</v>
      </c>
      <c r="L39" s="52">
        <f>F39*(1-$K$1)</f>
        <v>8360</v>
      </c>
      <c r="M39" s="52">
        <f t="shared" si="3"/>
        <v>10641</v>
      </c>
      <c r="N39" s="53">
        <f t="shared" si="4"/>
        <v>13170</v>
      </c>
    </row>
    <row r="40" spans="1:14" ht="23.25" customHeight="1" x14ac:dyDescent="0.2">
      <c r="A40" s="43" t="s">
        <v>145</v>
      </c>
      <c r="B40" s="43" t="s">
        <v>146</v>
      </c>
      <c r="C40" s="43" t="s">
        <v>147</v>
      </c>
      <c r="D40" s="631" t="s">
        <v>530</v>
      </c>
      <c r="E40" s="1050">
        <v>3788</v>
      </c>
      <c r="F40" s="1050">
        <v>4498</v>
      </c>
      <c r="G40" s="1050">
        <v>5680</v>
      </c>
      <c r="H40" s="1051">
        <v>6922</v>
      </c>
      <c r="J40" s="252" t="s">
        <v>185</v>
      </c>
      <c r="K40" s="247">
        <f t="shared" si="3"/>
        <v>3788</v>
      </c>
      <c r="L40" s="235">
        <f t="shared" si="3"/>
        <v>4498</v>
      </c>
      <c r="M40" s="235">
        <f t="shared" si="3"/>
        <v>5680</v>
      </c>
      <c r="N40" s="236">
        <f t="shared" si="4"/>
        <v>6922</v>
      </c>
    </row>
    <row r="41" spans="1:14" ht="23.25" customHeight="1" x14ac:dyDescent="0.2">
      <c r="A41" s="43" t="s">
        <v>148</v>
      </c>
      <c r="B41" s="43" t="s">
        <v>149</v>
      </c>
      <c r="C41" s="43" t="s">
        <v>150</v>
      </c>
      <c r="D41" s="632" t="s">
        <v>531</v>
      </c>
      <c r="E41" s="1052">
        <v>2232</v>
      </c>
      <c r="F41" s="1052">
        <v>2646</v>
      </c>
      <c r="G41" s="1052">
        <v>3384</v>
      </c>
      <c r="H41" s="1053">
        <v>4096</v>
      </c>
      <c r="J41" s="253" t="s">
        <v>186</v>
      </c>
      <c r="K41" s="248">
        <f t="shared" si="3"/>
        <v>2232</v>
      </c>
      <c r="L41" s="52">
        <f t="shared" si="3"/>
        <v>2646</v>
      </c>
      <c r="M41" s="52">
        <f t="shared" si="3"/>
        <v>3384</v>
      </c>
      <c r="N41" s="53">
        <f t="shared" si="4"/>
        <v>4096</v>
      </c>
    </row>
    <row r="42" spans="1:14" ht="23.25" customHeight="1" x14ac:dyDescent="0.2">
      <c r="A42" s="43" t="s">
        <v>151</v>
      </c>
      <c r="B42" s="43" t="s">
        <v>152</v>
      </c>
      <c r="C42" s="43" t="s">
        <v>153</v>
      </c>
      <c r="D42" s="631" t="s">
        <v>557</v>
      </c>
      <c r="E42" s="1050">
        <v>10854</v>
      </c>
      <c r="F42" s="1050">
        <v>13645</v>
      </c>
      <c r="G42" s="1050">
        <v>16532</v>
      </c>
      <c r="H42" s="1051">
        <v>20417</v>
      </c>
      <c r="J42" s="252" t="s">
        <v>558</v>
      </c>
      <c r="K42" s="247">
        <f t="shared" si="3"/>
        <v>10854</v>
      </c>
      <c r="L42" s="235">
        <f>F42*(1-$K$1)</f>
        <v>13645</v>
      </c>
      <c r="M42" s="235">
        <f t="shared" si="3"/>
        <v>16532</v>
      </c>
      <c r="N42" s="236">
        <f t="shared" si="4"/>
        <v>20417</v>
      </c>
    </row>
    <row r="43" spans="1:14" ht="23.25" customHeight="1" x14ac:dyDescent="0.2">
      <c r="A43" s="43" t="s">
        <v>157</v>
      </c>
      <c r="B43" s="43" t="s">
        <v>158</v>
      </c>
      <c r="C43" s="43" t="s">
        <v>159</v>
      </c>
      <c r="D43" s="632" t="s">
        <v>532</v>
      </c>
      <c r="E43" s="1054">
        <v>720</v>
      </c>
      <c r="F43" s="1054">
        <v>866</v>
      </c>
      <c r="G43" s="1052">
        <v>1234</v>
      </c>
      <c r="H43" s="1053">
        <v>1491</v>
      </c>
      <c r="J43" s="253" t="s">
        <v>187</v>
      </c>
      <c r="K43" s="248">
        <f t="shared" si="3"/>
        <v>720</v>
      </c>
      <c r="L43" s="52">
        <f t="shared" si="3"/>
        <v>866</v>
      </c>
      <c r="M43" s="52">
        <f t="shared" si="3"/>
        <v>1234</v>
      </c>
      <c r="N43" s="53">
        <f t="shared" si="4"/>
        <v>1491</v>
      </c>
    </row>
    <row r="44" spans="1:14" ht="23.25" customHeight="1" thickBot="1" x14ac:dyDescent="0.25">
      <c r="A44" s="43" t="s">
        <v>160</v>
      </c>
      <c r="B44" s="43" t="s">
        <v>161</v>
      </c>
      <c r="C44" s="43" t="s">
        <v>162</v>
      </c>
      <c r="D44" s="633" t="s">
        <v>533</v>
      </c>
      <c r="E44" s="1057">
        <v>1387</v>
      </c>
      <c r="F44" s="1057">
        <v>1569</v>
      </c>
      <c r="G44" s="1057">
        <v>2147</v>
      </c>
      <c r="H44" s="1058">
        <v>2667</v>
      </c>
      <c r="J44" s="254" t="s">
        <v>568</v>
      </c>
      <c r="K44" s="249">
        <f t="shared" si="3"/>
        <v>1387</v>
      </c>
      <c r="L44" s="238">
        <f t="shared" si="3"/>
        <v>1569</v>
      </c>
      <c r="M44" s="238">
        <f t="shared" si="3"/>
        <v>2147</v>
      </c>
      <c r="N44" s="239">
        <f t="shared" si="4"/>
        <v>2667</v>
      </c>
    </row>
    <row r="45" spans="1:14" ht="22.5" customHeight="1" x14ac:dyDescent="0.2"/>
    <row r="46" spans="1:14" x14ac:dyDescent="0.2">
      <c r="D46" s="65" t="s">
        <v>12</v>
      </c>
      <c r="E46" s="66"/>
      <c r="F46" s="66"/>
      <c r="G46" s="66"/>
      <c r="H46" s="66"/>
      <c r="J46" s="65" t="s">
        <v>12</v>
      </c>
      <c r="K46" s="66"/>
      <c r="L46" s="66"/>
      <c r="M46" s="66"/>
    </row>
    <row r="47" spans="1:14" x14ac:dyDescent="0.2">
      <c r="D47" s="65" t="s">
        <v>14</v>
      </c>
      <c r="E47" s="66"/>
      <c r="F47" s="66"/>
      <c r="G47" s="66"/>
      <c r="H47" s="66"/>
      <c r="J47" s="65" t="s">
        <v>14</v>
      </c>
      <c r="K47" s="66"/>
      <c r="L47" s="66"/>
      <c r="M47" s="66"/>
    </row>
    <row r="48" spans="1:14" x14ac:dyDescent="0.2">
      <c r="D48" s="65" t="s">
        <v>15</v>
      </c>
      <c r="E48" s="66"/>
      <c r="F48" s="66"/>
      <c r="G48" s="66"/>
      <c r="H48" s="66"/>
      <c r="J48" s="65" t="s">
        <v>15</v>
      </c>
      <c r="K48" s="66"/>
      <c r="L48" s="66"/>
      <c r="M48" s="66"/>
    </row>
    <row r="49" spans="4:13" x14ac:dyDescent="0.2">
      <c r="D49" s="65" t="s">
        <v>18</v>
      </c>
      <c r="E49" s="66"/>
      <c r="F49" s="66"/>
      <c r="G49" s="66"/>
      <c r="H49" s="66"/>
      <c r="J49" s="65" t="s">
        <v>18</v>
      </c>
      <c r="K49" s="66"/>
      <c r="L49" s="66"/>
      <c r="M49" s="66"/>
    </row>
    <row r="50" spans="4:13" ht="24" customHeight="1" x14ac:dyDescent="0.2">
      <c r="D50" s="1201" t="s">
        <v>17</v>
      </c>
      <c r="E50" s="1201"/>
      <c r="F50" s="1201"/>
      <c r="G50" s="1201"/>
      <c r="H50" s="67"/>
      <c r="J50" s="1201" t="s">
        <v>17</v>
      </c>
      <c r="K50" s="1201"/>
      <c r="L50" s="1201"/>
      <c r="M50" s="1201"/>
    </row>
    <row r="51" spans="4:13" ht="18" customHeight="1" x14ac:dyDescent="0.2">
      <c r="D51" s="1202" t="s">
        <v>45</v>
      </c>
      <c r="E51" s="1202"/>
      <c r="F51" s="1202"/>
      <c r="G51" s="1202"/>
      <c r="H51" s="68"/>
      <c r="J51" s="1202" t="s">
        <v>45</v>
      </c>
      <c r="K51" s="1202"/>
      <c r="L51" s="1202"/>
      <c r="M51" s="1202"/>
    </row>
    <row r="52" spans="4:13" ht="18" customHeight="1" x14ac:dyDescent="0.2">
      <c r="D52" s="1202"/>
      <c r="E52" s="1202"/>
      <c r="F52" s="1202"/>
      <c r="G52" s="1202"/>
      <c r="H52" s="68"/>
      <c r="J52" s="1202"/>
      <c r="K52" s="1202"/>
      <c r="L52" s="1202"/>
      <c r="M52" s="1202"/>
    </row>
    <row r="53" spans="4:13" ht="18" customHeight="1" x14ac:dyDescent="0.2">
      <c r="D53" s="1202"/>
      <c r="E53" s="1202"/>
      <c r="F53" s="1202"/>
      <c r="G53" s="1202"/>
      <c r="H53" s="68"/>
      <c r="J53" s="1202"/>
      <c r="K53" s="1202"/>
      <c r="L53" s="1202"/>
      <c r="M53" s="1202"/>
    </row>
  </sheetData>
  <sheetProtection algorithmName="SHA-512" hashValue="tF7SLAK7qTJTDOl9tXK1PQT6aw0GjBuy8PthFvgEAIRsVIxRZlrEEuXphkZnIyf1XAxyauIptB2n8Bb/yz0Zlg==" saltValue="tw57NDkG+zUsmRt0+RUDYQ==" spinCount="100000" sheet="1" objects="1" scenarios="1"/>
  <protectedRanges>
    <protectedRange sqref="D11 D30 J11 J30" name="Диапазон1_2_2_1_9"/>
    <protectedRange sqref="D46:H51 J46:M51" name="Диапазон1_18_1_1"/>
  </protectedRanges>
  <mergeCells count="4">
    <mergeCell ref="D50:G50"/>
    <mergeCell ref="J50:M50"/>
    <mergeCell ref="D51:G53"/>
    <mergeCell ref="J51:M53"/>
  </mergeCells>
  <pageMargins left="0.70866141732283472" right="0.70866141732283472" top="0.35433070866141736" bottom="0.35433070866141736" header="0.31496062992125984" footer="0.31496062992125984"/>
  <pageSetup paperSize="9"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53"/>
  <sheetViews>
    <sheetView topLeftCell="D1" zoomScaleNormal="100" workbookViewId="0">
      <pane xSplit="6" ySplit="11" topLeftCell="J37" activePane="bottomRight" state="frozen"/>
      <selection activeCell="H1" sqref="H1"/>
      <selection pane="topRight" activeCell="J1" sqref="J1"/>
      <selection pane="bottomLeft" activeCell="H12" sqref="H12"/>
      <selection pane="bottomRight" activeCell="J32" sqref="J32:L44"/>
    </sheetView>
  </sheetViews>
  <sheetFormatPr defaultColWidth="9.140625" defaultRowHeight="12.75" outlineLevelCol="2" x14ac:dyDescent="0.2"/>
  <cols>
    <col min="1" max="3" width="9.140625" style="41" hidden="1" customWidth="1" outlineLevel="2"/>
    <col min="4" max="4" width="67.42578125" style="37" hidden="1" customWidth="1" outlineLevel="1" collapsed="1"/>
    <col min="5" max="7" width="14.5703125" style="37" hidden="1" customWidth="1" outlineLevel="1"/>
    <col min="8" max="8" width="2.85546875" style="37" customWidth="1" collapsed="1"/>
    <col min="9" max="9" width="67.42578125" style="37" customWidth="1" collapsed="1"/>
    <col min="10" max="12" width="14.5703125" style="37" customWidth="1"/>
    <col min="13" max="16384" width="9.140625" style="37"/>
  </cols>
  <sheetData>
    <row r="1" spans="1:12" ht="18" customHeight="1" x14ac:dyDescent="0.3">
      <c r="I1" s="42" t="s">
        <v>188</v>
      </c>
      <c r="J1" s="70">
        <f>'Установка скидки'!$F$11</f>
        <v>0</v>
      </c>
    </row>
    <row r="2" spans="1:12" ht="7.5" customHeight="1" x14ac:dyDescent="0.2"/>
    <row r="10" spans="1:12" ht="13.5" thickBot="1" x14ac:dyDescent="0.25"/>
    <row r="11" spans="1:12" ht="30" customHeight="1" thickBot="1" x14ac:dyDescent="0.25">
      <c r="A11" s="43"/>
      <c r="B11" s="43"/>
      <c r="C11" s="43"/>
      <c r="D11" s="382" t="s">
        <v>220</v>
      </c>
      <c r="E11" s="383">
        <v>130</v>
      </c>
      <c r="F11" s="383">
        <v>150</v>
      </c>
      <c r="G11" s="383">
        <v>200</v>
      </c>
      <c r="I11" s="250" t="s">
        <v>163</v>
      </c>
      <c r="J11" s="245">
        <v>130</v>
      </c>
      <c r="K11" s="243">
        <v>150</v>
      </c>
      <c r="L11" s="244">
        <v>200</v>
      </c>
    </row>
    <row r="12" spans="1:12" s="50" customFormat="1" ht="21.75" customHeight="1" x14ac:dyDescent="0.25">
      <c r="A12" s="48" t="s">
        <v>64</v>
      </c>
      <c r="B12" s="48" t="s">
        <v>65</v>
      </c>
      <c r="C12" s="48" t="s">
        <v>66</v>
      </c>
      <c r="D12" s="634" t="s">
        <v>339</v>
      </c>
      <c r="E12" s="1077">
        <v>921</v>
      </c>
      <c r="F12" s="1060">
        <v>1024</v>
      </c>
      <c r="G12" s="1061">
        <v>1349</v>
      </c>
      <c r="I12" s="251" t="s">
        <v>339</v>
      </c>
      <c r="J12" s="246">
        <f>E12*(1-$J$1)</f>
        <v>921</v>
      </c>
      <c r="K12" s="241">
        <f t="shared" ref="K12:K26" si="0">F12*(1-$J$1)</f>
        <v>1024</v>
      </c>
      <c r="L12" s="242">
        <f t="shared" ref="L12:L26" si="1">G12*(1-$J$1)</f>
        <v>1349</v>
      </c>
    </row>
    <row r="13" spans="1:12" s="55" customFormat="1" ht="21.75" customHeight="1" x14ac:dyDescent="0.2">
      <c r="A13" s="43" t="s">
        <v>68</v>
      </c>
      <c r="B13" s="43" t="s">
        <v>69</v>
      </c>
      <c r="C13" s="43" t="s">
        <v>70</v>
      </c>
      <c r="D13" s="635" t="s">
        <v>258</v>
      </c>
      <c r="E13" s="1062">
        <v>1711</v>
      </c>
      <c r="F13" s="1063">
        <v>1842</v>
      </c>
      <c r="G13" s="1064">
        <v>2998</v>
      </c>
      <c r="I13" s="252" t="s">
        <v>258</v>
      </c>
      <c r="J13" s="247">
        <f t="shared" ref="J13:J26" si="2">E13*(1-$J$1)</f>
        <v>1711</v>
      </c>
      <c r="K13" s="235">
        <f t="shared" si="0"/>
        <v>1842</v>
      </c>
      <c r="L13" s="236">
        <f t="shared" si="1"/>
        <v>2998</v>
      </c>
    </row>
    <row r="14" spans="1:12" s="55" customFormat="1" ht="21.75" customHeight="1" x14ac:dyDescent="0.2">
      <c r="A14" s="43" t="s">
        <v>72</v>
      </c>
      <c r="B14" s="43" t="s">
        <v>73</v>
      </c>
      <c r="C14" s="43" t="s">
        <v>74</v>
      </c>
      <c r="D14" s="636" t="s">
        <v>259</v>
      </c>
      <c r="E14" s="1065">
        <v>582</v>
      </c>
      <c r="F14" s="1066">
        <v>684</v>
      </c>
      <c r="G14" s="1067">
        <v>1021</v>
      </c>
      <c r="I14" s="253" t="s">
        <v>259</v>
      </c>
      <c r="J14" s="248">
        <f t="shared" si="2"/>
        <v>582</v>
      </c>
      <c r="K14" s="52">
        <f t="shared" si="0"/>
        <v>684</v>
      </c>
      <c r="L14" s="53">
        <f t="shared" si="1"/>
        <v>1021</v>
      </c>
    </row>
    <row r="15" spans="1:12" s="55" customFormat="1" ht="21.75" customHeight="1" x14ac:dyDescent="0.2">
      <c r="A15" s="43" t="s">
        <v>76</v>
      </c>
      <c r="B15" s="43" t="s">
        <v>77</v>
      </c>
      <c r="C15" s="43" t="s">
        <v>78</v>
      </c>
      <c r="D15" s="635" t="s">
        <v>340</v>
      </c>
      <c r="E15" s="1062">
        <v>1547</v>
      </c>
      <c r="F15" s="1063">
        <v>1828</v>
      </c>
      <c r="G15" s="1064">
        <v>2580</v>
      </c>
      <c r="I15" s="252" t="s">
        <v>340</v>
      </c>
      <c r="J15" s="247">
        <f t="shared" si="2"/>
        <v>1547</v>
      </c>
      <c r="K15" s="235">
        <f t="shared" si="0"/>
        <v>1828</v>
      </c>
      <c r="L15" s="236">
        <f t="shared" si="1"/>
        <v>2580</v>
      </c>
    </row>
    <row r="16" spans="1:12" s="55" customFormat="1" ht="21.75" customHeight="1" x14ac:dyDescent="0.2">
      <c r="A16" s="43" t="s">
        <v>80</v>
      </c>
      <c r="B16" s="43" t="s">
        <v>81</v>
      </c>
      <c r="C16" s="43" t="s">
        <v>82</v>
      </c>
      <c r="D16" s="637" t="s">
        <v>341</v>
      </c>
      <c r="E16" s="1068">
        <v>2052</v>
      </c>
      <c r="F16" s="1069">
        <v>2570</v>
      </c>
      <c r="G16" s="1067">
        <v>3549</v>
      </c>
      <c r="I16" s="253" t="s">
        <v>341</v>
      </c>
      <c r="J16" s="248">
        <f t="shared" si="2"/>
        <v>2052</v>
      </c>
      <c r="K16" s="52">
        <f t="shared" si="0"/>
        <v>2570</v>
      </c>
      <c r="L16" s="53">
        <f t="shared" si="1"/>
        <v>3549</v>
      </c>
    </row>
    <row r="17" spans="1:12" s="55" customFormat="1" ht="21.75" customHeight="1" x14ac:dyDescent="0.2">
      <c r="A17" s="43" t="s">
        <v>84</v>
      </c>
      <c r="B17" s="43" t="s">
        <v>85</v>
      </c>
      <c r="C17" s="43" t="s">
        <v>86</v>
      </c>
      <c r="D17" s="635" t="s">
        <v>342</v>
      </c>
      <c r="E17" s="1062">
        <v>1984</v>
      </c>
      <c r="F17" s="1063">
        <v>2317</v>
      </c>
      <c r="G17" s="1064">
        <v>3172</v>
      </c>
      <c r="I17" s="252" t="s">
        <v>342</v>
      </c>
      <c r="J17" s="247">
        <f t="shared" si="2"/>
        <v>1984</v>
      </c>
      <c r="K17" s="235">
        <f t="shared" si="0"/>
        <v>2317</v>
      </c>
      <c r="L17" s="236">
        <f t="shared" si="1"/>
        <v>3172</v>
      </c>
    </row>
    <row r="18" spans="1:12" s="55" customFormat="1" ht="21.75" customHeight="1" x14ac:dyDescent="0.2">
      <c r="A18" s="43" t="s">
        <v>88</v>
      </c>
      <c r="B18" s="43" t="s">
        <v>89</v>
      </c>
      <c r="C18" s="43" t="s">
        <v>90</v>
      </c>
      <c r="D18" s="636" t="s">
        <v>343</v>
      </c>
      <c r="E18" s="1068">
        <v>5832</v>
      </c>
      <c r="F18" s="1069">
        <v>6935</v>
      </c>
      <c r="G18" s="1067">
        <v>9927</v>
      </c>
      <c r="I18" s="253" t="s">
        <v>343</v>
      </c>
      <c r="J18" s="248">
        <f t="shared" si="2"/>
        <v>5832</v>
      </c>
      <c r="K18" s="52">
        <f t="shared" si="0"/>
        <v>6935</v>
      </c>
      <c r="L18" s="53">
        <f t="shared" si="1"/>
        <v>9927</v>
      </c>
    </row>
    <row r="19" spans="1:12" s="55" customFormat="1" ht="21.75" customHeight="1" x14ac:dyDescent="0.2">
      <c r="A19" s="43" t="s">
        <v>92</v>
      </c>
      <c r="B19" s="43" t="s">
        <v>93</v>
      </c>
      <c r="C19" s="43" t="s">
        <v>94</v>
      </c>
      <c r="D19" s="638" t="s">
        <v>344</v>
      </c>
      <c r="E19" s="1062">
        <v>3411</v>
      </c>
      <c r="F19" s="1063">
        <v>4975</v>
      </c>
      <c r="G19" s="1064">
        <v>7473</v>
      </c>
      <c r="I19" s="252" t="s">
        <v>344</v>
      </c>
      <c r="J19" s="247">
        <f t="shared" si="2"/>
        <v>3411</v>
      </c>
      <c r="K19" s="235">
        <f t="shared" si="0"/>
        <v>4975</v>
      </c>
      <c r="L19" s="236">
        <f t="shared" si="1"/>
        <v>7473</v>
      </c>
    </row>
    <row r="20" spans="1:12" ht="21.75" customHeight="1" x14ac:dyDescent="0.25">
      <c r="A20" s="43" t="s">
        <v>96</v>
      </c>
      <c r="B20" s="43" t="s">
        <v>97</v>
      </c>
      <c r="C20" s="43" t="s">
        <v>98</v>
      </c>
      <c r="D20" s="636" t="s">
        <v>345</v>
      </c>
      <c r="E20" s="1070">
        <v>3508</v>
      </c>
      <c r="F20" s="1071">
        <v>4054</v>
      </c>
      <c r="G20" s="1061">
        <v>5419</v>
      </c>
      <c r="I20" s="253" t="s">
        <v>345</v>
      </c>
      <c r="J20" s="248">
        <f t="shared" si="2"/>
        <v>3508</v>
      </c>
      <c r="K20" s="52">
        <f t="shared" si="0"/>
        <v>4054</v>
      </c>
      <c r="L20" s="53">
        <f t="shared" si="1"/>
        <v>5419</v>
      </c>
    </row>
    <row r="21" spans="1:12" ht="21.75" customHeight="1" x14ac:dyDescent="0.2">
      <c r="A21" s="43" t="s">
        <v>100</v>
      </c>
      <c r="B21" s="43" t="s">
        <v>101</v>
      </c>
      <c r="C21" s="43" t="s">
        <v>102</v>
      </c>
      <c r="D21" s="635" t="s">
        <v>346</v>
      </c>
      <c r="E21" s="1062">
        <v>5220</v>
      </c>
      <c r="F21" s="1063">
        <v>6012</v>
      </c>
      <c r="G21" s="1064">
        <v>7979</v>
      </c>
      <c r="I21" s="252" t="s">
        <v>346</v>
      </c>
      <c r="J21" s="247">
        <f t="shared" si="2"/>
        <v>5220</v>
      </c>
      <c r="K21" s="235">
        <f t="shared" si="0"/>
        <v>6012</v>
      </c>
      <c r="L21" s="236">
        <f t="shared" si="1"/>
        <v>7979</v>
      </c>
    </row>
    <row r="22" spans="1:12" ht="21.75" customHeight="1" x14ac:dyDescent="0.2">
      <c r="A22" s="43" t="s">
        <v>104</v>
      </c>
      <c r="B22" s="43" t="s">
        <v>105</v>
      </c>
      <c r="C22" s="43" t="s">
        <v>106</v>
      </c>
      <c r="D22" s="636" t="s">
        <v>347</v>
      </c>
      <c r="E22" s="1068">
        <v>1513</v>
      </c>
      <c r="F22" s="1069">
        <v>1730</v>
      </c>
      <c r="G22" s="1067">
        <v>2254</v>
      </c>
      <c r="I22" s="253" t="s">
        <v>347</v>
      </c>
      <c r="J22" s="248">
        <f t="shared" si="2"/>
        <v>1513</v>
      </c>
      <c r="K22" s="52">
        <f t="shared" si="0"/>
        <v>1730</v>
      </c>
      <c r="L22" s="53">
        <f t="shared" si="1"/>
        <v>2254</v>
      </c>
    </row>
    <row r="23" spans="1:12" ht="21.75" customHeight="1" x14ac:dyDescent="0.2">
      <c r="A23" s="43" t="s">
        <v>108</v>
      </c>
      <c r="B23" s="43" t="s">
        <v>109</v>
      </c>
      <c r="C23" s="43" t="s">
        <v>110</v>
      </c>
      <c r="D23" s="635" t="s">
        <v>348</v>
      </c>
      <c r="E23" s="1062">
        <v>2708</v>
      </c>
      <c r="F23" s="1063">
        <v>3110</v>
      </c>
      <c r="G23" s="1064">
        <v>4092</v>
      </c>
      <c r="I23" s="252" t="s">
        <v>348</v>
      </c>
      <c r="J23" s="247">
        <f t="shared" si="2"/>
        <v>2708</v>
      </c>
      <c r="K23" s="235">
        <f t="shared" si="0"/>
        <v>3110</v>
      </c>
      <c r="L23" s="236">
        <f t="shared" si="1"/>
        <v>4092</v>
      </c>
    </row>
    <row r="24" spans="1:12" ht="21.75" customHeight="1" x14ac:dyDescent="0.25">
      <c r="A24" s="43" t="s">
        <v>113</v>
      </c>
      <c r="B24" s="43" t="s">
        <v>114</v>
      </c>
      <c r="C24" s="43" t="s">
        <v>115</v>
      </c>
      <c r="D24" s="637" t="s">
        <v>349</v>
      </c>
      <c r="E24" s="1059">
        <v>2313</v>
      </c>
      <c r="F24" s="1060">
        <v>2738</v>
      </c>
      <c r="G24" s="1061">
        <v>4206</v>
      </c>
      <c r="I24" s="253" t="s">
        <v>349</v>
      </c>
      <c r="J24" s="248">
        <f t="shared" si="2"/>
        <v>2313</v>
      </c>
      <c r="K24" s="52">
        <f t="shared" si="0"/>
        <v>2738</v>
      </c>
      <c r="L24" s="53">
        <f t="shared" si="1"/>
        <v>4206</v>
      </c>
    </row>
    <row r="25" spans="1:12" ht="21.75" customHeight="1" x14ac:dyDescent="0.2">
      <c r="A25" s="43" t="s">
        <v>117</v>
      </c>
      <c r="B25" s="43" t="s">
        <v>118</v>
      </c>
      <c r="C25" s="43" t="s">
        <v>119</v>
      </c>
      <c r="D25" s="638" t="s">
        <v>350</v>
      </c>
      <c r="E25" s="1072">
        <v>455</v>
      </c>
      <c r="F25" s="1073">
        <v>523</v>
      </c>
      <c r="G25" s="1074">
        <v>671</v>
      </c>
      <c r="I25" s="252" t="s">
        <v>350</v>
      </c>
      <c r="J25" s="247">
        <f t="shared" si="2"/>
        <v>455</v>
      </c>
      <c r="K25" s="235">
        <f t="shared" si="0"/>
        <v>523</v>
      </c>
      <c r="L25" s="236">
        <f t="shared" si="1"/>
        <v>671</v>
      </c>
    </row>
    <row r="26" spans="1:12" ht="21.75" customHeight="1" thickBot="1" x14ac:dyDescent="0.25">
      <c r="A26" s="43"/>
      <c r="B26" s="43"/>
      <c r="C26" s="43"/>
      <c r="D26" s="639" t="s">
        <v>351</v>
      </c>
      <c r="E26" s="1075">
        <v>850</v>
      </c>
      <c r="F26" s="1078">
        <v>983</v>
      </c>
      <c r="G26" s="1076">
        <v>1233</v>
      </c>
      <c r="I26" s="387" t="s">
        <v>351</v>
      </c>
      <c r="J26" s="386">
        <f t="shared" si="2"/>
        <v>850</v>
      </c>
      <c r="K26" s="384">
        <f t="shared" si="0"/>
        <v>983</v>
      </c>
      <c r="L26" s="385">
        <f t="shared" si="1"/>
        <v>1233</v>
      </c>
    </row>
    <row r="27" spans="1:12" ht="26.25" customHeight="1" x14ac:dyDescent="0.2">
      <c r="A27" s="43"/>
      <c r="B27" s="43"/>
      <c r="C27" s="43"/>
      <c r="D27" s="61"/>
      <c r="E27" s="62"/>
      <c r="F27" s="62"/>
      <c r="G27" s="62"/>
      <c r="I27" s="61"/>
      <c r="J27" s="62"/>
      <c r="K27" s="62"/>
      <c r="L27" s="62"/>
    </row>
    <row r="30" spans="1:12" ht="13.5" thickBot="1" x14ac:dyDescent="0.25"/>
    <row r="31" spans="1:12" ht="33" customHeight="1" thickBot="1" x14ac:dyDescent="0.25">
      <c r="A31" s="43"/>
      <c r="B31" s="43"/>
      <c r="C31" s="43"/>
      <c r="D31" s="388" t="s">
        <v>220</v>
      </c>
      <c r="E31" s="383" t="s">
        <v>47</v>
      </c>
      <c r="F31" s="383" t="s">
        <v>48</v>
      </c>
      <c r="G31" s="383" t="s">
        <v>50</v>
      </c>
      <c r="I31" s="250" t="s">
        <v>163</v>
      </c>
      <c r="J31" s="245" t="s">
        <v>47</v>
      </c>
      <c r="K31" s="243" t="s">
        <v>48</v>
      </c>
      <c r="L31" s="244" t="s">
        <v>50</v>
      </c>
    </row>
    <row r="32" spans="1:12" ht="23.25" customHeight="1" x14ac:dyDescent="0.2">
      <c r="A32" s="43" t="s">
        <v>121</v>
      </c>
      <c r="B32" s="43" t="s">
        <v>122</v>
      </c>
      <c r="C32" s="43" t="s">
        <v>123</v>
      </c>
      <c r="D32" s="610" t="s">
        <v>352</v>
      </c>
      <c r="E32" s="1069">
        <v>2829</v>
      </c>
      <c r="F32" s="1069">
        <v>3152</v>
      </c>
      <c r="G32" s="1067">
        <v>4265</v>
      </c>
      <c r="I32" s="251" t="s">
        <v>352</v>
      </c>
      <c r="J32" s="246">
        <f>E32*(1-$J$1)</f>
        <v>2829</v>
      </c>
      <c r="K32" s="241">
        <f t="shared" ref="J32:L44" si="3">F32*(1-$J$1)</f>
        <v>3152</v>
      </c>
      <c r="L32" s="242">
        <f t="shared" si="3"/>
        <v>4265</v>
      </c>
    </row>
    <row r="33" spans="1:12" ht="23.25" customHeight="1" x14ac:dyDescent="0.2">
      <c r="A33" s="37" t="s">
        <v>124</v>
      </c>
      <c r="B33" s="37" t="s">
        <v>125</v>
      </c>
      <c r="C33" s="37" t="s">
        <v>126</v>
      </c>
      <c r="D33" s="611" t="s">
        <v>353</v>
      </c>
      <c r="E33" s="1063">
        <v>4865</v>
      </c>
      <c r="F33" s="1063">
        <v>5829</v>
      </c>
      <c r="G33" s="1064">
        <v>7622</v>
      </c>
      <c r="I33" s="252" t="s">
        <v>353</v>
      </c>
      <c r="J33" s="247">
        <f t="shared" si="3"/>
        <v>4865</v>
      </c>
      <c r="K33" s="235">
        <f t="shared" si="3"/>
        <v>5829</v>
      </c>
      <c r="L33" s="236">
        <f t="shared" si="3"/>
        <v>7622</v>
      </c>
    </row>
    <row r="34" spans="1:12" ht="23.25" customHeight="1" x14ac:dyDescent="0.2">
      <c r="A34" s="43" t="s">
        <v>127</v>
      </c>
      <c r="B34" s="43" t="s">
        <v>128</v>
      </c>
      <c r="C34" s="43" t="s">
        <v>129</v>
      </c>
      <c r="D34" s="610" t="s">
        <v>354</v>
      </c>
      <c r="E34" s="1069">
        <v>7219</v>
      </c>
      <c r="F34" s="1069">
        <v>8088</v>
      </c>
      <c r="G34" s="1067">
        <v>11527</v>
      </c>
      <c r="I34" s="253" t="s">
        <v>354</v>
      </c>
      <c r="J34" s="248">
        <f t="shared" si="3"/>
        <v>7219</v>
      </c>
      <c r="K34" s="52">
        <f t="shared" si="3"/>
        <v>8088</v>
      </c>
      <c r="L34" s="53">
        <f t="shared" si="3"/>
        <v>11527</v>
      </c>
    </row>
    <row r="35" spans="1:12" ht="23.25" customHeight="1" x14ac:dyDescent="0.2">
      <c r="A35" s="43" t="s">
        <v>130</v>
      </c>
      <c r="B35" s="43" t="s">
        <v>131</v>
      </c>
      <c r="C35" s="43" t="s">
        <v>132</v>
      </c>
      <c r="D35" s="611" t="s">
        <v>355</v>
      </c>
      <c r="E35" s="1063">
        <v>2928</v>
      </c>
      <c r="F35" s="1063">
        <v>3283</v>
      </c>
      <c r="G35" s="1064">
        <v>4192</v>
      </c>
      <c r="I35" s="252" t="s">
        <v>355</v>
      </c>
      <c r="J35" s="247">
        <f t="shared" si="3"/>
        <v>2928</v>
      </c>
      <c r="K35" s="235">
        <f t="shared" si="3"/>
        <v>3283</v>
      </c>
      <c r="L35" s="236">
        <f t="shared" si="3"/>
        <v>4192</v>
      </c>
    </row>
    <row r="36" spans="1:12" ht="23.25" customHeight="1" x14ac:dyDescent="0.2">
      <c r="A36" s="43" t="s">
        <v>133</v>
      </c>
      <c r="B36" s="43" t="s">
        <v>134</v>
      </c>
      <c r="C36" s="43" t="s">
        <v>135</v>
      </c>
      <c r="D36" s="610" t="s">
        <v>356</v>
      </c>
      <c r="E36" s="1069">
        <v>3907</v>
      </c>
      <c r="F36" s="1069">
        <v>4369</v>
      </c>
      <c r="G36" s="1067">
        <v>5566</v>
      </c>
      <c r="I36" s="253" t="s">
        <v>356</v>
      </c>
      <c r="J36" s="248">
        <f t="shared" si="3"/>
        <v>3907</v>
      </c>
      <c r="K36" s="52">
        <f t="shared" si="3"/>
        <v>4369</v>
      </c>
      <c r="L36" s="53">
        <f t="shared" si="3"/>
        <v>5566</v>
      </c>
    </row>
    <row r="37" spans="1:12" ht="23.25" customHeight="1" x14ac:dyDescent="0.2">
      <c r="A37" s="43" t="s">
        <v>136</v>
      </c>
      <c r="B37" s="43" t="s">
        <v>137</v>
      </c>
      <c r="C37" s="43" t="s">
        <v>138</v>
      </c>
      <c r="D37" s="611" t="s">
        <v>494</v>
      </c>
      <c r="E37" s="1063">
        <v>14030</v>
      </c>
      <c r="F37" s="1063">
        <v>16229</v>
      </c>
      <c r="G37" s="1064">
        <v>22335</v>
      </c>
      <c r="I37" s="252" t="s">
        <v>494</v>
      </c>
      <c r="J37" s="247">
        <f t="shared" si="3"/>
        <v>14030</v>
      </c>
      <c r="K37" s="235">
        <f t="shared" si="3"/>
        <v>16229</v>
      </c>
      <c r="L37" s="236">
        <f t="shared" si="3"/>
        <v>22335</v>
      </c>
    </row>
    <row r="38" spans="1:12" ht="23.25" customHeight="1" x14ac:dyDescent="0.25">
      <c r="A38" s="43" t="s">
        <v>139</v>
      </c>
      <c r="B38" s="43" t="s">
        <v>140</v>
      </c>
      <c r="C38" s="43" t="s">
        <v>141</v>
      </c>
      <c r="D38" s="610" t="s">
        <v>495</v>
      </c>
      <c r="E38" s="1071">
        <v>11118</v>
      </c>
      <c r="F38" s="1071">
        <v>12364</v>
      </c>
      <c r="G38" s="1079">
        <v>17065</v>
      </c>
      <c r="I38" s="253" t="s">
        <v>495</v>
      </c>
      <c r="J38" s="248">
        <f t="shared" si="3"/>
        <v>11118</v>
      </c>
      <c r="K38" s="52">
        <f t="shared" si="3"/>
        <v>12364</v>
      </c>
      <c r="L38" s="53">
        <f t="shared" si="3"/>
        <v>17065</v>
      </c>
    </row>
    <row r="39" spans="1:12" ht="23.25" customHeight="1" x14ac:dyDescent="0.25">
      <c r="A39" s="43" t="s">
        <v>154</v>
      </c>
      <c r="B39" s="43" t="s">
        <v>155</v>
      </c>
      <c r="C39" s="43" t="s">
        <v>156</v>
      </c>
      <c r="D39" s="611" t="s">
        <v>357</v>
      </c>
      <c r="E39" s="1080">
        <v>9482</v>
      </c>
      <c r="F39" s="1081">
        <v>10510</v>
      </c>
      <c r="G39" s="1082">
        <v>13046</v>
      </c>
      <c r="I39" s="252" t="s">
        <v>357</v>
      </c>
      <c r="J39" s="247">
        <f t="shared" si="3"/>
        <v>9482</v>
      </c>
      <c r="K39" s="235">
        <f t="shared" si="3"/>
        <v>10510</v>
      </c>
      <c r="L39" s="236">
        <f t="shared" si="3"/>
        <v>13046</v>
      </c>
    </row>
    <row r="40" spans="1:12" ht="23.25" customHeight="1" x14ac:dyDescent="0.2">
      <c r="A40" s="43" t="s">
        <v>142</v>
      </c>
      <c r="B40" s="43" t="s">
        <v>143</v>
      </c>
      <c r="C40" s="43" t="s">
        <v>144</v>
      </c>
      <c r="D40" s="610" t="s">
        <v>358</v>
      </c>
      <c r="E40" s="1069">
        <v>10467</v>
      </c>
      <c r="F40" s="1069">
        <v>11726</v>
      </c>
      <c r="G40" s="1067">
        <v>14963</v>
      </c>
      <c r="I40" s="253" t="s">
        <v>358</v>
      </c>
      <c r="J40" s="248">
        <f t="shared" si="3"/>
        <v>10467</v>
      </c>
      <c r="K40" s="52">
        <f>F40*(1-$J$1)</f>
        <v>11726</v>
      </c>
      <c r="L40" s="53">
        <f t="shared" si="3"/>
        <v>14963</v>
      </c>
    </row>
    <row r="41" spans="1:12" ht="23.25" customHeight="1" x14ac:dyDescent="0.2">
      <c r="A41" s="43" t="s">
        <v>145</v>
      </c>
      <c r="B41" s="43" t="s">
        <v>146</v>
      </c>
      <c r="C41" s="43" t="s">
        <v>147</v>
      </c>
      <c r="D41" s="611" t="s">
        <v>359</v>
      </c>
      <c r="E41" s="1063">
        <v>2979</v>
      </c>
      <c r="F41" s="1063">
        <v>3346</v>
      </c>
      <c r="G41" s="1064">
        <v>4690</v>
      </c>
      <c r="I41" s="252" t="s">
        <v>359</v>
      </c>
      <c r="J41" s="247">
        <f t="shared" si="3"/>
        <v>2979</v>
      </c>
      <c r="K41" s="235">
        <f t="shared" si="3"/>
        <v>3346</v>
      </c>
      <c r="L41" s="236">
        <f t="shared" si="3"/>
        <v>4690</v>
      </c>
    </row>
    <row r="42" spans="1:12" ht="23.25" customHeight="1" x14ac:dyDescent="0.2">
      <c r="A42" s="43" t="s">
        <v>148</v>
      </c>
      <c r="B42" s="43" t="s">
        <v>149</v>
      </c>
      <c r="C42" s="43" t="s">
        <v>150</v>
      </c>
      <c r="D42" s="610" t="s">
        <v>360</v>
      </c>
      <c r="E42" s="1083">
        <v>5920</v>
      </c>
      <c r="F42" s="1083">
        <v>6605</v>
      </c>
      <c r="G42" s="1084">
        <v>8447</v>
      </c>
      <c r="I42" s="253" t="s">
        <v>360</v>
      </c>
      <c r="J42" s="248">
        <f t="shared" si="3"/>
        <v>5920</v>
      </c>
      <c r="K42" s="52">
        <f t="shared" si="3"/>
        <v>6605</v>
      </c>
      <c r="L42" s="53">
        <f t="shared" si="3"/>
        <v>8447</v>
      </c>
    </row>
    <row r="43" spans="1:12" ht="23.25" customHeight="1" x14ac:dyDescent="0.2">
      <c r="A43" s="43" t="s">
        <v>151</v>
      </c>
      <c r="B43" s="43" t="s">
        <v>152</v>
      </c>
      <c r="C43" s="43" t="s">
        <v>153</v>
      </c>
      <c r="D43" s="611" t="s">
        <v>361</v>
      </c>
      <c r="E43" s="1085">
        <v>760</v>
      </c>
      <c r="F43" s="1085">
        <v>866</v>
      </c>
      <c r="G43" s="1086">
        <v>1234</v>
      </c>
      <c r="I43" s="252" t="s">
        <v>361</v>
      </c>
      <c r="J43" s="247">
        <f t="shared" si="3"/>
        <v>760</v>
      </c>
      <c r="K43" s="235">
        <f>F43*(1-$J$1)</f>
        <v>866</v>
      </c>
      <c r="L43" s="236">
        <f t="shared" si="3"/>
        <v>1234</v>
      </c>
    </row>
    <row r="44" spans="1:12" ht="23.25" customHeight="1" thickBot="1" x14ac:dyDescent="0.25">
      <c r="A44" s="43" t="s">
        <v>157</v>
      </c>
      <c r="B44" s="43" t="s">
        <v>158</v>
      </c>
      <c r="C44" s="43" t="s">
        <v>159</v>
      </c>
      <c r="D44" s="612" t="s">
        <v>362</v>
      </c>
      <c r="E44" s="1087">
        <v>1470</v>
      </c>
      <c r="F44" s="1087">
        <v>1569</v>
      </c>
      <c r="G44" s="1088">
        <v>2147</v>
      </c>
      <c r="I44" s="387" t="s">
        <v>362</v>
      </c>
      <c r="J44" s="386">
        <f>E44*(1-$J$1)</f>
        <v>1470</v>
      </c>
      <c r="K44" s="384">
        <f t="shared" si="3"/>
        <v>1569</v>
      </c>
      <c r="L44" s="385">
        <f t="shared" si="3"/>
        <v>2147</v>
      </c>
    </row>
    <row r="45" spans="1:12" ht="22.5" customHeight="1" x14ac:dyDescent="0.2"/>
    <row r="46" spans="1:12" x14ac:dyDescent="0.2">
      <c r="D46" s="65" t="s">
        <v>12</v>
      </c>
      <c r="E46" s="66"/>
      <c r="F46" s="66"/>
      <c r="G46" s="66"/>
      <c r="I46" s="65" t="s">
        <v>12</v>
      </c>
      <c r="J46" s="66"/>
      <c r="K46" s="66"/>
      <c r="L46" s="66"/>
    </row>
    <row r="47" spans="1:12" x14ac:dyDescent="0.2">
      <c r="D47" s="65" t="s">
        <v>14</v>
      </c>
      <c r="E47" s="66"/>
      <c r="F47" s="66"/>
      <c r="G47" s="66"/>
      <c r="I47" s="65" t="s">
        <v>14</v>
      </c>
      <c r="J47" s="66"/>
      <c r="K47" s="66"/>
      <c r="L47" s="66"/>
    </row>
    <row r="48" spans="1:12" x14ac:dyDescent="0.2">
      <c r="D48" s="65" t="s">
        <v>15</v>
      </c>
      <c r="E48" s="66"/>
      <c r="F48" s="66"/>
      <c r="G48" s="66"/>
      <c r="I48" s="65" t="s">
        <v>15</v>
      </c>
      <c r="J48" s="66"/>
      <c r="K48" s="66"/>
      <c r="L48" s="66"/>
    </row>
    <row r="49" spans="4:12" x14ac:dyDescent="0.2">
      <c r="D49" s="65" t="s">
        <v>18</v>
      </c>
      <c r="E49" s="66"/>
      <c r="F49" s="66"/>
      <c r="G49" s="66"/>
      <c r="I49" s="65" t="s">
        <v>18</v>
      </c>
      <c r="J49" s="66"/>
      <c r="K49" s="66"/>
      <c r="L49" s="66"/>
    </row>
    <row r="50" spans="4:12" ht="24" customHeight="1" x14ac:dyDescent="0.2">
      <c r="D50" s="1201" t="s">
        <v>17</v>
      </c>
      <c r="E50" s="1201"/>
      <c r="F50" s="1201"/>
      <c r="G50" s="1201"/>
      <c r="I50" s="1201" t="s">
        <v>17</v>
      </c>
      <c r="J50" s="1201"/>
      <c r="K50" s="1201"/>
      <c r="L50" s="1201"/>
    </row>
    <row r="51" spans="4:12" ht="18" customHeight="1" x14ac:dyDescent="0.2">
      <c r="D51" s="1202" t="s">
        <v>45</v>
      </c>
      <c r="E51" s="1202"/>
      <c r="F51" s="1202"/>
      <c r="G51" s="1202"/>
      <c r="I51" s="1202" t="s">
        <v>45</v>
      </c>
      <c r="J51" s="1202"/>
      <c r="K51" s="1202"/>
      <c r="L51" s="1202"/>
    </row>
    <row r="52" spans="4:12" ht="18" customHeight="1" x14ac:dyDescent="0.2">
      <c r="D52" s="1202"/>
      <c r="E52" s="1202"/>
      <c r="F52" s="1202"/>
      <c r="G52" s="1202"/>
      <c r="I52" s="1202"/>
      <c r="J52" s="1202"/>
      <c r="K52" s="1202"/>
      <c r="L52" s="1202"/>
    </row>
    <row r="53" spans="4:12" ht="18" customHeight="1" x14ac:dyDescent="0.2">
      <c r="D53" s="1202"/>
      <c r="E53" s="1202"/>
      <c r="F53" s="1202"/>
      <c r="G53" s="1202"/>
      <c r="I53" s="1202"/>
      <c r="J53" s="1202"/>
      <c r="K53" s="1202"/>
      <c r="L53" s="1202"/>
    </row>
  </sheetData>
  <sheetProtection algorithmName="SHA-512" hashValue="tbyPSq2S5t7Q3OiCy0BnPVQTqX3ECFbApOtiiwfYP95Bz3svoXU+s8Fc7cuyCg08bqo4M5TySfIfnjUCtZKDGA==" saltValue="lDD23Xhe0zCex2mWWT5vBA==" spinCount="100000" sheet="1" objects="1" scenarios="1"/>
  <protectedRanges>
    <protectedRange sqref="D11 D31 I11 I31" name="Диапазон1_2_2_1_9"/>
    <protectedRange sqref="D46:G51 I46:L51" name="Диапазон1_18_1_1"/>
  </protectedRanges>
  <mergeCells count="4">
    <mergeCell ref="D50:G50"/>
    <mergeCell ref="I50:L50"/>
    <mergeCell ref="D51:G53"/>
    <mergeCell ref="I51:L53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28"/>
  <sheetViews>
    <sheetView showGridLines="0" workbookViewId="0">
      <pane xSplit="5" ySplit="7" topLeftCell="F8" activePane="bottomRight" state="frozen"/>
      <selection activeCell="D1" sqref="D1"/>
      <selection pane="topRight" activeCell="F1" sqref="F1"/>
      <selection pane="bottomLeft" activeCell="D8" sqref="D8"/>
      <selection pane="bottomRight" activeCell="B8" sqref="B8:B14"/>
    </sheetView>
  </sheetViews>
  <sheetFormatPr defaultRowHeight="12.75" outlineLevelCol="1" x14ac:dyDescent="0.2"/>
  <cols>
    <col min="1" max="1" width="62" hidden="1" customWidth="1" outlineLevel="1"/>
    <col min="2" max="2" width="12.28515625" hidden="1" customWidth="1" outlineLevel="1"/>
    <col min="3" max="3" width="5.140625" hidden="1" customWidth="1" outlineLevel="1"/>
    <col min="4" max="4" width="5.5703125" customWidth="1" collapsed="1"/>
    <col min="5" max="5" width="79.85546875" customWidth="1"/>
    <col min="6" max="6" width="26.140625" customWidth="1"/>
    <col min="7" max="7" width="6.85546875" customWidth="1"/>
    <col min="8" max="8" width="9.140625" customWidth="1"/>
    <col min="9" max="9" width="3.7109375" customWidth="1"/>
    <col min="10" max="10" width="9.140625" customWidth="1"/>
    <col min="11" max="11" width="3.42578125" customWidth="1"/>
    <col min="12" max="12" width="7.140625" customWidth="1"/>
  </cols>
  <sheetData>
    <row r="1" spans="1:17" ht="17.25" customHeight="1" x14ac:dyDescent="0.3">
      <c r="E1" s="42" t="s">
        <v>188</v>
      </c>
      <c r="F1" s="70">
        <f>'Установка скидки'!$F$11</f>
        <v>0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5" x14ac:dyDescent="0.25">
      <c r="E2" s="1"/>
      <c r="F2" s="1203"/>
      <c r="G2" s="1141"/>
      <c r="H2" s="1141"/>
      <c r="I2" s="1141"/>
      <c r="J2" s="1141"/>
      <c r="K2" s="1141"/>
      <c r="L2" s="1141"/>
      <c r="M2" s="7"/>
      <c r="N2" s="7"/>
      <c r="O2" s="7"/>
      <c r="P2" s="7"/>
      <c r="Q2" s="7"/>
    </row>
    <row r="3" spans="1:17" ht="24.75" customHeight="1" x14ac:dyDescent="0.25">
      <c r="E3" s="1"/>
      <c r="F3" s="1141"/>
      <c r="G3" s="1141"/>
      <c r="H3" s="1141"/>
      <c r="I3" s="1141"/>
      <c r="J3" s="1141"/>
      <c r="K3" s="1141"/>
      <c r="L3" s="1141"/>
      <c r="M3" s="7"/>
      <c r="N3" s="7"/>
      <c r="O3" s="7"/>
      <c r="P3" s="7"/>
      <c r="Q3" s="7"/>
    </row>
    <row r="4" spans="1:17" ht="18" x14ac:dyDescent="0.25">
      <c r="E4" s="2"/>
      <c r="F4" s="1205"/>
      <c r="G4" s="1206"/>
      <c r="H4" s="1206"/>
      <c r="I4" s="1206"/>
      <c r="J4" s="1206"/>
      <c r="K4" s="1206"/>
      <c r="L4" s="1206"/>
      <c r="M4" s="7"/>
      <c r="N4" s="7"/>
      <c r="O4" s="7"/>
      <c r="P4" s="7"/>
      <c r="Q4" s="7"/>
    </row>
    <row r="5" spans="1:17" ht="18" x14ac:dyDescent="0.25">
      <c r="A5" s="418" t="s">
        <v>379</v>
      </c>
      <c r="B5" s="419"/>
      <c r="E5" s="1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8.75" thickBot="1" x14ac:dyDescent="0.3">
      <c r="A6" s="420"/>
      <c r="B6" s="418"/>
      <c r="E6" s="1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41.25" customHeight="1" thickBot="1" x14ac:dyDescent="0.3">
      <c r="A7" s="422" t="s">
        <v>220</v>
      </c>
      <c r="B7" s="421" t="s">
        <v>22</v>
      </c>
      <c r="E7" s="422" t="s">
        <v>220</v>
      </c>
      <c r="F7" s="421" t="s">
        <v>22</v>
      </c>
      <c r="G7" s="8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21" customFormat="1" ht="32.25" customHeight="1" x14ac:dyDescent="0.25">
      <c r="A8" s="423" t="s">
        <v>380</v>
      </c>
      <c r="B8" s="1089">
        <v>747</v>
      </c>
      <c r="E8" s="423" t="s">
        <v>380</v>
      </c>
      <c r="F8" s="535">
        <f>B8*(1-$F$1)</f>
        <v>747</v>
      </c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s="21" customFormat="1" ht="32.25" customHeight="1" x14ac:dyDescent="0.25">
      <c r="A9" s="424" t="s">
        <v>381</v>
      </c>
      <c r="B9" s="1090">
        <v>988</v>
      </c>
      <c r="E9" s="424" t="s">
        <v>381</v>
      </c>
      <c r="F9" s="536">
        <f t="shared" ref="F9:F14" si="0">B9*(1-$F$1)</f>
        <v>988</v>
      </c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s="21" customFormat="1" ht="32.25" customHeight="1" x14ac:dyDescent="0.25">
      <c r="A10" s="423" t="s">
        <v>441</v>
      </c>
      <c r="B10" s="535">
        <v>1297</v>
      </c>
      <c r="E10" s="423" t="s">
        <v>441</v>
      </c>
      <c r="F10" s="535">
        <f t="shared" si="0"/>
        <v>1297</v>
      </c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s="21" customFormat="1" ht="32.25" customHeight="1" x14ac:dyDescent="0.25">
      <c r="A11" s="424" t="s">
        <v>382</v>
      </c>
      <c r="B11" s="536">
        <v>1800</v>
      </c>
      <c r="E11" s="424" t="s">
        <v>382</v>
      </c>
      <c r="F11" s="536">
        <f t="shared" si="0"/>
        <v>1800</v>
      </c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s="21" customFormat="1" ht="32.25" customHeight="1" x14ac:dyDescent="0.25">
      <c r="A12" s="423" t="s">
        <v>383</v>
      </c>
      <c r="B12" s="537">
        <v>2013</v>
      </c>
      <c r="E12" s="423" t="s">
        <v>383</v>
      </c>
      <c r="F12" s="537">
        <f t="shared" si="0"/>
        <v>2013</v>
      </c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s="21" customFormat="1" ht="32.25" customHeight="1" x14ac:dyDescent="0.25">
      <c r="A13" s="424" t="s">
        <v>384</v>
      </c>
      <c r="B13" s="536">
        <v>2250</v>
      </c>
      <c r="E13" s="424" t="s">
        <v>384</v>
      </c>
      <c r="F13" s="536">
        <f t="shared" si="0"/>
        <v>2250</v>
      </c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s="21" customFormat="1" ht="32.25" customHeight="1" thickBot="1" x14ac:dyDescent="0.3">
      <c r="A14" s="534" t="s">
        <v>385</v>
      </c>
      <c r="B14" s="613">
        <v>1281</v>
      </c>
      <c r="E14" s="534" t="s">
        <v>385</v>
      </c>
      <c r="F14" s="613">
        <f t="shared" si="0"/>
        <v>1281</v>
      </c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x14ac:dyDescent="0.2"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">
      <c r="E16" s="12" t="s">
        <v>12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5:17" x14ac:dyDescent="0.2">
      <c r="E17" s="12" t="s">
        <v>14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5:17" x14ac:dyDescent="0.2">
      <c r="E18" s="12" t="s">
        <v>15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5:17" x14ac:dyDescent="0.2">
      <c r="E19" s="12" t="s">
        <v>18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5:17" ht="51" customHeight="1" x14ac:dyDescent="0.2">
      <c r="E20" s="1204" t="s">
        <v>58</v>
      </c>
      <c r="F20" s="1204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5:17" x14ac:dyDescent="0.2">
      <c r="F21" s="20"/>
      <c r="G21" s="20"/>
      <c r="H21" s="20"/>
      <c r="I21" s="20"/>
    </row>
    <row r="22" spans="5:17" x14ac:dyDescent="0.2">
      <c r="F22" s="20"/>
      <c r="G22" s="20"/>
      <c r="H22" s="20"/>
      <c r="I22" s="20"/>
    </row>
    <row r="23" spans="5:17" x14ac:dyDescent="0.2">
      <c r="F23" s="20"/>
      <c r="G23" s="20"/>
      <c r="H23" s="20"/>
      <c r="I23" s="20"/>
    </row>
    <row r="24" spans="5:17" x14ac:dyDescent="0.2">
      <c r="F24" s="20"/>
      <c r="G24" s="20"/>
      <c r="H24" s="20"/>
      <c r="I24" s="20"/>
    </row>
    <row r="25" spans="5:17" x14ac:dyDescent="0.2">
      <c r="F25" s="20"/>
      <c r="G25" s="20"/>
      <c r="H25" s="20"/>
      <c r="I25" s="20"/>
    </row>
    <row r="26" spans="5:17" x14ac:dyDescent="0.2">
      <c r="F26" s="20"/>
      <c r="G26" s="20"/>
      <c r="H26" s="20"/>
      <c r="I26" s="20"/>
    </row>
    <row r="27" spans="5:17" x14ac:dyDescent="0.2">
      <c r="F27" s="20"/>
      <c r="G27" s="20"/>
      <c r="H27" s="20"/>
      <c r="I27" s="20"/>
    </row>
    <row r="28" spans="5:17" x14ac:dyDescent="0.2">
      <c r="F28" s="20"/>
      <c r="G28" s="20"/>
      <c r="H28" s="20"/>
      <c r="I28" s="20"/>
    </row>
  </sheetData>
  <sheetProtection algorithmName="SHA-512" hashValue="DeKGKs5TJ62jrCUyF05xu7Ov01stkxFjfbhAUeJgYxyRKo+jlC4M6wkvBPATeVC/pMyEuvmNuvP9WRY6w5pZag==" saltValue="xlisApb6X7M6q3awqdTDXw==" spinCount="100000" sheet="1" objects="1" scenarios="1"/>
  <protectedRanges>
    <protectedRange sqref="E1:F1" name="Диапазон1_1"/>
  </protectedRanges>
  <mergeCells count="3">
    <mergeCell ref="F2:L3"/>
    <mergeCell ref="E20:F20"/>
    <mergeCell ref="F4:L4"/>
  </mergeCells>
  <pageMargins left="0.7" right="0.7" top="0.75" bottom="0.75" header="0.3" footer="0.3"/>
  <pageSetup paperSize="9" scale="61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25"/>
  <sheetViews>
    <sheetView showGridLines="0" zoomScaleNormal="100" workbookViewId="0">
      <pane xSplit="11" ySplit="7" topLeftCell="L8" activePane="bottomRight" state="frozen"/>
      <selection activeCell="I1" sqref="I1"/>
      <selection pane="topRight" activeCell="L1" sqref="L1"/>
      <selection pane="bottomLeft" activeCell="I8" sqref="I8"/>
      <selection pane="bottomRight" activeCell="M15" sqref="M15"/>
    </sheetView>
  </sheetViews>
  <sheetFormatPr defaultRowHeight="12.75" outlineLevelCol="1" x14ac:dyDescent="0.2"/>
  <cols>
    <col min="1" max="1" width="62" hidden="1" customWidth="1" outlineLevel="1"/>
    <col min="2" max="2" width="17.7109375" hidden="1" customWidth="1" outlineLevel="1"/>
    <col min="3" max="3" width="12.28515625" hidden="1" customWidth="1" outlineLevel="1"/>
    <col min="4" max="4" width="13.5703125" hidden="1" customWidth="1" outlineLevel="1"/>
    <col min="5" max="7" width="12.28515625" hidden="1" customWidth="1" outlineLevel="1"/>
    <col min="8" max="8" width="5.140625" hidden="1" customWidth="1" outlineLevel="1"/>
    <col min="9" max="9" width="5.5703125" customWidth="1" collapsed="1"/>
    <col min="10" max="10" width="69.5703125" customWidth="1"/>
    <col min="11" max="11" width="20.5703125" customWidth="1"/>
    <col min="12" max="16" width="15.140625" customWidth="1"/>
    <col min="17" max="17" width="7.140625" customWidth="1"/>
  </cols>
  <sheetData>
    <row r="1" spans="1:22" ht="17.25" customHeight="1" x14ac:dyDescent="0.3">
      <c r="J1" s="42" t="s">
        <v>188</v>
      </c>
      <c r="K1" s="70">
        <f>'Установка скидки'!$F$11</f>
        <v>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" x14ac:dyDescent="0.25">
      <c r="J2" s="1"/>
      <c r="K2" s="1203"/>
      <c r="L2" s="1141"/>
      <c r="M2" s="1141"/>
      <c r="N2" s="1141"/>
      <c r="O2" s="1141"/>
      <c r="P2" s="1141"/>
      <c r="Q2" s="1141"/>
      <c r="R2" s="7"/>
      <c r="S2" s="7"/>
      <c r="T2" s="7"/>
      <c r="U2" s="7"/>
      <c r="V2" s="7"/>
    </row>
    <row r="3" spans="1:22" ht="24.75" customHeight="1" x14ac:dyDescent="0.25">
      <c r="J3" s="1"/>
      <c r="K3" s="1141"/>
      <c r="L3" s="1141"/>
      <c r="M3" s="1141"/>
      <c r="N3" s="1141"/>
      <c r="O3" s="1141"/>
      <c r="P3" s="1141"/>
      <c r="Q3" s="1141"/>
      <c r="R3" s="7"/>
      <c r="S3" s="7"/>
      <c r="T3" s="7"/>
      <c r="U3" s="7"/>
      <c r="V3" s="7"/>
    </row>
    <row r="4" spans="1:22" ht="18" x14ac:dyDescent="0.25">
      <c r="J4" s="2"/>
      <c r="K4" s="1205"/>
      <c r="L4" s="1206"/>
      <c r="M4" s="1206"/>
      <c r="N4" s="1206"/>
      <c r="O4" s="1206"/>
      <c r="P4" s="1206"/>
      <c r="Q4" s="1206"/>
      <c r="R4" s="7"/>
      <c r="S4" s="7"/>
      <c r="T4" s="7"/>
      <c r="U4" s="7"/>
      <c r="V4" s="7"/>
    </row>
    <row r="5" spans="1:22" ht="18" x14ac:dyDescent="0.25">
      <c r="A5" s="418" t="s">
        <v>546</v>
      </c>
      <c r="B5" s="419"/>
      <c r="C5" s="419"/>
      <c r="D5" s="419"/>
      <c r="E5" s="419"/>
      <c r="F5" s="419"/>
      <c r="G5" s="419"/>
      <c r="J5" s="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8.75" thickBot="1" x14ac:dyDescent="0.3">
      <c r="A6" s="420"/>
      <c r="B6" s="418"/>
      <c r="C6" s="418"/>
      <c r="D6" s="418"/>
      <c r="E6" s="418"/>
      <c r="F6" s="418"/>
      <c r="G6" s="418"/>
      <c r="J6" s="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41.25" customHeight="1" thickBot="1" x14ac:dyDescent="0.25">
      <c r="A7" s="422" t="s">
        <v>43</v>
      </c>
      <c r="B7" s="646" t="s">
        <v>539</v>
      </c>
      <c r="C7" s="649" t="s">
        <v>540</v>
      </c>
      <c r="D7" s="647" t="s">
        <v>541</v>
      </c>
      <c r="E7" s="647" t="s">
        <v>542</v>
      </c>
      <c r="F7" s="647" t="s">
        <v>543</v>
      </c>
      <c r="G7" s="648" t="s">
        <v>544</v>
      </c>
      <c r="J7" s="422" t="s">
        <v>43</v>
      </c>
      <c r="K7" s="646" t="s">
        <v>539</v>
      </c>
      <c r="L7" s="650" t="s">
        <v>540</v>
      </c>
      <c r="M7" s="651" t="s">
        <v>541</v>
      </c>
      <c r="N7" s="651" t="s">
        <v>542</v>
      </c>
      <c r="O7" s="651" t="s">
        <v>543</v>
      </c>
      <c r="P7" s="652" t="s">
        <v>544</v>
      </c>
      <c r="Q7" s="7"/>
      <c r="R7" s="7"/>
      <c r="S7" s="7"/>
      <c r="T7" s="7"/>
      <c r="U7" s="7"/>
      <c r="V7" s="7"/>
    </row>
    <row r="8" spans="1:22" s="21" customFormat="1" ht="32.25" customHeight="1" thickBot="1" x14ac:dyDescent="0.25">
      <c r="A8" s="663" t="s">
        <v>535</v>
      </c>
      <c r="B8" s="664" t="s">
        <v>545</v>
      </c>
      <c r="C8" s="859">
        <v>1640</v>
      </c>
      <c r="D8" s="860">
        <v>1640</v>
      </c>
      <c r="E8" s="861">
        <v>1640</v>
      </c>
      <c r="F8" s="862">
        <v>1640</v>
      </c>
      <c r="G8" s="863">
        <v>1640</v>
      </c>
      <c r="J8" s="669" t="s">
        <v>535</v>
      </c>
      <c r="K8" s="671" t="s">
        <v>545</v>
      </c>
      <c r="L8" s="673">
        <f>IFERROR(C8*(1-$K$1),"-")</f>
        <v>1640</v>
      </c>
      <c r="M8" s="674">
        <f t="shared" ref="M8:M11" si="0">IFERROR(D8*(1-$K$1),"-")</f>
        <v>1640</v>
      </c>
      <c r="N8" s="675">
        <f t="shared" ref="N8:N11" si="1">IFERROR(E8*(1-$K$1),"-")</f>
        <v>1640</v>
      </c>
      <c r="O8" s="676">
        <f t="shared" ref="O8:O11" si="2">IFERROR(F8*(1-$K$1),"-")</f>
        <v>1640</v>
      </c>
      <c r="P8" s="677">
        <f t="shared" ref="P8:P11" si="3">IFERROR(G8*(1-$K$1),"-")</f>
        <v>1640</v>
      </c>
      <c r="Q8" s="23"/>
      <c r="R8" s="23"/>
      <c r="S8" s="23"/>
      <c r="T8" s="23"/>
      <c r="U8" s="23"/>
      <c r="V8" s="23"/>
    </row>
    <row r="9" spans="1:22" s="21" customFormat="1" ht="32.25" customHeight="1" thickBot="1" x14ac:dyDescent="0.25">
      <c r="A9" s="665" t="s">
        <v>536</v>
      </c>
      <c r="B9" s="666" t="s">
        <v>545</v>
      </c>
      <c r="C9" s="864">
        <v>2030</v>
      </c>
      <c r="D9" s="865">
        <v>2030</v>
      </c>
      <c r="E9" s="866">
        <v>2030</v>
      </c>
      <c r="F9" s="867">
        <v>2030</v>
      </c>
      <c r="G9" s="868">
        <v>2030</v>
      </c>
      <c r="J9" s="670" t="s">
        <v>536</v>
      </c>
      <c r="K9" s="672" t="s">
        <v>545</v>
      </c>
      <c r="L9" s="678">
        <f t="shared" ref="L9:L11" si="4">IFERROR(C9*(1-$K$1),"-")</f>
        <v>2030</v>
      </c>
      <c r="M9" s="679">
        <f t="shared" si="0"/>
        <v>2030</v>
      </c>
      <c r="N9" s="680">
        <f t="shared" si="1"/>
        <v>2030</v>
      </c>
      <c r="O9" s="681">
        <f t="shared" si="2"/>
        <v>2030</v>
      </c>
      <c r="P9" s="682">
        <f t="shared" si="3"/>
        <v>2030</v>
      </c>
      <c r="Q9" s="23"/>
      <c r="R9" s="23"/>
      <c r="S9" s="23"/>
      <c r="T9" s="23"/>
      <c r="U9" s="23"/>
      <c r="V9" s="23"/>
    </row>
    <row r="10" spans="1:22" s="21" customFormat="1" ht="32.25" customHeight="1" thickBot="1" x14ac:dyDescent="0.25">
      <c r="A10" s="663" t="s">
        <v>537</v>
      </c>
      <c r="B10" s="667" t="s">
        <v>559</v>
      </c>
      <c r="C10" s="859">
        <v>1200</v>
      </c>
      <c r="D10" s="860">
        <v>1200</v>
      </c>
      <c r="E10" s="861">
        <v>1200</v>
      </c>
      <c r="F10" s="862">
        <v>1200</v>
      </c>
      <c r="G10" s="863">
        <v>1200</v>
      </c>
      <c r="J10" s="669" t="s">
        <v>537</v>
      </c>
      <c r="K10" s="671" t="s">
        <v>559</v>
      </c>
      <c r="L10" s="673">
        <f t="shared" si="4"/>
        <v>1200</v>
      </c>
      <c r="M10" s="674">
        <f t="shared" si="0"/>
        <v>1200</v>
      </c>
      <c r="N10" s="675">
        <f t="shared" si="1"/>
        <v>1200</v>
      </c>
      <c r="O10" s="676">
        <f t="shared" si="2"/>
        <v>1200</v>
      </c>
      <c r="P10" s="677">
        <f t="shared" si="3"/>
        <v>1200</v>
      </c>
      <c r="Q10" s="23"/>
      <c r="R10" s="23"/>
      <c r="S10" s="23"/>
      <c r="T10" s="23"/>
      <c r="U10" s="23"/>
      <c r="V10" s="23"/>
    </row>
    <row r="11" spans="1:22" s="21" customFormat="1" ht="32.25" customHeight="1" thickBot="1" x14ac:dyDescent="0.25">
      <c r="A11" s="665" t="s">
        <v>538</v>
      </c>
      <c r="B11" s="668" t="s">
        <v>559</v>
      </c>
      <c r="C11" s="864">
        <v>1900</v>
      </c>
      <c r="D11" s="865">
        <v>1900</v>
      </c>
      <c r="E11" s="866">
        <v>1900</v>
      </c>
      <c r="F11" s="867">
        <v>1900</v>
      </c>
      <c r="G11" s="868">
        <v>1900</v>
      </c>
      <c r="J11" s="670" t="s">
        <v>538</v>
      </c>
      <c r="K11" s="672" t="s">
        <v>559</v>
      </c>
      <c r="L11" s="678">
        <f t="shared" si="4"/>
        <v>1900</v>
      </c>
      <c r="M11" s="679">
        <f t="shared" si="0"/>
        <v>1900</v>
      </c>
      <c r="N11" s="680">
        <f t="shared" si="1"/>
        <v>1900</v>
      </c>
      <c r="O11" s="681">
        <f t="shared" si="2"/>
        <v>1900</v>
      </c>
      <c r="P11" s="682">
        <f t="shared" si="3"/>
        <v>1900</v>
      </c>
      <c r="Q11" s="23"/>
      <c r="R11" s="23"/>
      <c r="S11" s="23"/>
      <c r="T11" s="23"/>
      <c r="U11" s="23"/>
      <c r="V11" s="23"/>
    </row>
    <row r="12" spans="1:22" x14ac:dyDescent="0.2"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2">
      <c r="J13" s="12" t="s">
        <v>12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">
      <c r="J14" s="12" t="s">
        <v>14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">
      <c r="J15" s="12" t="s">
        <v>15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">
      <c r="J16" s="12" t="s">
        <v>18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0:22" ht="51" customHeight="1" x14ac:dyDescent="0.2">
      <c r="J17" s="1204" t="s">
        <v>58</v>
      </c>
      <c r="K17" s="120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0:22" x14ac:dyDescent="0.2">
      <c r="K18" s="20"/>
      <c r="L18" s="20"/>
      <c r="M18" s="20"/>
      <c r="N18" s="20"/>
    </row>
    <row r="19" spans="10:22" x14ac:dyDescent="0.2">
      <c r="K19" s="20"/>
      <c r="L19" s="20"/>
      <c r="M19" s="20"/>
      <c r="N19" s="20"/>
    </row>
    <row r="20" spans="10:22" x14ac:dyDescent="0.2">
      <c r="K20" s="20"/>
      <c r="L20" s="20"/>
      <c r="M20" s="20"/>
      <c r="N20" s="20"/>
    </row>
    <row r="21" spans="10:22" x14ac:dyDescent="0.2">
      <c r="K21" s="20"/>
      <c r="L21" s="20"/>
      <c r="M21" s="20"/>
      <c r="N21" s="20"/>
    </row>
    <row r="22" spans="10:22" x14ac:dyDescent="0.2">
      <c r="K22" s="20"/>
      <c r="L22" s="20"/>
      <c r="M22" s="20"/>
      <c r="N22" s="20"/>
    </row>
    <row r="23" spans="10:22" x14ac:dyDescent="0.2">
      <c r="K23" s="20"/>
      <c r="L23" s="20"/>
      <c r="M23" s="20"/>
      <c r="N23" s="20"/>
    </row>
    <row r="24" spans="10:22" x14ac:dyDescent="0.2">
      <c r="K24" s="20"/>
      <c r="L24" s="20"/>
      <c r="M24" s="20"/>
      <c r="N24" s="20"/>
    </row>
    <row r="25" spans="10:22" x14ac:dyDescent="0.2">
      <c r="K25" s="20"/>
      <c r="L25" s="20"/>
      <c r="M25" s="20"/>
      <c r="N25" s="20"/>
    </row>
  </sheetData>
  <sheetProtection algorithmName="SHA-512" hashValue="Q5pvV2a4Xo+bMYBLscto0xPWro21zecKdwkZ/dF9MM/IyMzGT2Nuz7nHlDXlrFqmLi8lCB7Ai4crX0MNiBXyYg==" saltValue="RLMVMR0wuK+M8KI27UFOvA==" spinCount="100000" sheet="1" objects="1" scenarios="1"/>
  <protectedRanges>
    <protectedRange sqref="J1:K1" name="Диапазон1_1"/>
  </protectedRanges>
  <mergeCells count="3">
    <mergeCell ref="K2:Q3"/>
    <mergeCell ref="K4:Q4"/>
    <mergeCell ref="J17:K17"/>
  </mergeCells>
  <pageMargins left="0.7" right="0.7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14"/>
  <sheetViews>
    <sheetView zoomScale="90" zoomScaleNormal="90" workbookViewId="0">
      <pane xSplit="5" ySplit="10" topLeftCell="F11" activePane="bottomRight" state="frozen"/>
      <selection activeCell="D1" sqref="D1"/>
      <selection pane="topRight" activeCell="F1" sqref="F1"/>
      <selection pane="bottomLeft" activeCell="D11" sqref="D11"/>
      <selection pane="bottomRight" activeCell="B13" sqref="A10:B13"/>
    </sheetView>
  </sheetViews>
  <sheetFormatPr defaultRowHeight="12.75" outlineLevelCol="1" x14ac:dyDescent="0.2"/>
  <cols>
    <col min="1" max="1" width="39.85546875" style="451" hidden="1" customWidth="1" outlineLevel="1"/>
    <col min="2" max="2" width="20.42578125" style="451" hidden="1" customWidth="1" outlineLevel="1"/>
    <col min="3" max="3" width="9.140625" style="451" hidden="1" customWidth="1" outlineLevel="1"/>
    <col min="4" max="4" width="4.7109375" style="451" customWidth="1" collapsed="1"/>
    <col min="5" max="5" width="64.5703125" style="451" customWidth="1"/>
    <col min="6" max="6" width="27.28515625" style="451" customWidth="1"/>
    <col min="7" max="255" width="9.140625" style="451"/>
    <col min="256" max="256" width="39.85546875" style="451" customWidth="1"/>
    <col min="257" max="257" width="20.42578125" style="451" customWidth="1"/>
    <col min="258" max="511" width="9.140625" style="451"/>
    <col min="512" max="512" width="39.85546875" style="451" customWidth="1"/>
    <col min="513" max="513" width="20.42578125" style="451" customWidth="1"/>
    <col min="514" max="767" width="9.140625" style="451"/>
    <col min="768" max="768" width="39.85546875" style="451" customWidth="1"/>
    <col min="769" max="769" width="20.42578125" style="451" customWidth="1"/>
    <col min="770" max="1023" width="9.140625" style="451"/>
    <col min="1024" max="1024" width="39.85546875" style="451" customWidth="1"/>
    <col min="1025" max="1025" width="20.42578125" style="451" customWidth="1"/>
    <col min="1026" max="1279" width="9.140625" style="451"/>
    <col min="1280" max="1280" width="39.85546875" style="451" customWidth="1"/>
    <col min="1281" max="1281" width="20.42578125" style="451" customWidth="1"/>
    <col min="1282" max="1535" width="9.140625" style="451"/>
    <col min="1536" max="1536" width="39.85546875" style="451" customWidth="1"/>
    <col min="1537" max="1537" width="20.42578125" style="451" customWidth="1"/>
    <col min="1538" max="1791" width="9.140625" style="451"/>
    <col min="1792" max="1792" width="39.85546875" style="451" customWidth="1"/>
    <col min="1793" max="1793" width="20.42578125" style="451" customWidth="1"/>
    <col min="1794" max="2047" width="9.140625" style="451"/>
    <col min="2048" max="2048" width="39.85546875" style="451" customWidth="1"/>
    <col min="2049" max="2049" width="20.42578125" style="451" customWidth="1"/>
    <col min="2050" max="2303" width="9.140625" style="451"/>
    <col min="2304" max="2304" width="39.85546875" style="451" customWidth="1"/>
    <col min="2305" max="2305" width="20.42578125" style="451" customWidth="1"/>
    <col min="2306" max="2559" width="9.140625" style="451"/>
    <col min="2560" max="2560" width="39.85546875" style="451" customWidth="1"/>
    <col min="2561" max="2561" width="20.42578125" style="451" customWidth="1"/>
    <col min="2562" max="2815" width="9.140625" style="451"/>
    <col min="2816" max="2816" width="39.85546875" style="451" customWidth="1"/>
    <col min="2817" max="2817" width="20.42578125" style="451" customWidth="1"/>
    <col min="2818" max="3071" width="9.140625" style="451"/>
    <col min="3072" max="3072" width="39.85546875" style="451" customWidth="1"/>
    <col min="3073" max="3073" width="20.42578125" style="451" customWidth="1"/>
    <col min="3074" max="3327" width="9.140625" style="451"/>
    <col min="3328" max="3328" width="39.85546875" style="451" customWidth="1"/>
    <col min="3329" max="3329" width="20.42578125" style="451" customWidth="1"/>
    <col min="3330" max="3583" width="9.140625" style="451"/>
    <col min="3584" max="3584" width="39.85546875" style="451" customWidth="1"/>
    <col min="3585" max="3585" width="20.42578125" style="451" customWidth="1"/>
    <col min="3586" max="3839" width="9.140625" style="451"/>
    <col min="3840" max="3840" width="39.85546875" style="451" customWidth="1"/>
    <col min="3841" max="3841" width="20.42578125" style="451" customWidth="1"/>
    <col min="3842" max="4095" width="9.140625" style="451"/>
    <col min="4096" max="4096" width="39.85546875" style="451" customWidth="1"/>
    <col min="4097" max="4097" width="20.42578125" style="451" customWidth="1"/>
    <col min="4098" max="4351" width="9.140625" style="451"/>
    <col min="4352" max="4352" width="39.85546875" style="451" customWidth="1"/>
    <col min="4353" max="4353" width="20.42578125" style="451" customWidth="1"/>
    <col min="4354" max="4607" width="9.140625" style="451"/>
    <col min="4608" max="4608" width="39.85546875" style="451" customWidth="1"/>
    <col min="4609" max="4609" width="20.42578125" style="451" customWidth="1"/>
    <col min="4610" max="4863" width="9.140625" style="451"/>
    <col min="4864" max="4864" width="39.85546875" style="451" customWidth="1"/>
    <col min="4865" max="4865" width="20.42578125" style="451" customWidth="1"/>
    <col min="4866" max="5119" width="9.140625" style="451"/>
    <col min="5120" max="5120" width="39.85546875" style="451" customWidth="1"/>
    <col min="5121" max="5121" width="20.42578125" style="451" customWidth="1"/>
    <col min="5122" max="5375" width="9.140625" style="451"/>
    <col min="5376" max="5376" width="39.85546875" style="451" customWidth="1"/>
    <col min="5377" max="5377" width="20.42578125" style="451" customWidth="1"/>
    <col min="5378" max="5631" width="9.140625" style="451"/>
    <col min="5632" max="5632" width="39.85546875" style="451" customWidth="1"/>
    <col min="5633" max="5633" width="20.42578125" style="451" customWidth="1"/>
    <col min="5634" max="5887" width="9.140625" style="451"/>
    <col min="5888" max="5888" width="39.85546875" style="451" customWidth="1"/>
    <col min="5889" max="5889" width="20.42578125" style="451" customWidth="1"/>
    <col min="5890" max="6143" width="9.140625" style="451"/>
    <col min="6144" max="6144" width="39.85546875" style="451" customWidth="1"/>
    <col min="6145" max="6145" width="20.42578125" style="451" customWidth="1"/>
    <col min="6146" max="6399" width="9.140625" style="451"/>
    <col min="6400" max="6400" width="39.85546875" style="451" customWidth="1"/>
    <col min="6401" max="6401" width="20.42578125" style="451" customWidth="1"/>
    <col min="6402" max="6655" width="9.140625" style="451"/>
    <col min="6656" max="6656" width="39.85546875" style="451" customWidth="1"/>
    <col min="6657" max="6657" width="20.42578125" style="451" customWidth="1"/>
    <col min="6658" max="6911" width="9.140625" style="451"/>
    <col min="6912" max="6912" width="39.85546875" style="451" customWidth="1"/>
    <col min="6913" max="6913" width="20.42578125" style="451" customWidth="1"/>
    <col min="6914" max="7167" width="9.140625" style="451"/>
    <col min="7168" max="7168" width="39.85546875" style="451" customWidth="1"/>
    <col min="7169" max="7169" width="20.42578125" style="451" customWidth="1"/>
    <col min="7170" max="7423" width="9.140625" style="451"/>
    <col min="7424" max="7424" width="39.85546875" style="451" customWidth="1"/>
    <col min="7425" max="7425" width="20.42578125" style="451" customWidth="1"/>
    <col min="7426" max="7679" width="9.140625" style="451"/>
    <col min="7680" max="7680" width="39.85546875" style="451" customWidth="1"/>
    <col min="7681" max="7681" width="20.42578125" style="451" customWidth="1"/>
    <col min="7682" max="7935" width="9.140625" style="451"/>
    <col min="7936" max="7936" width="39.85546875" style="451" customWidth="1"/>
    <col min="7937" max="7937" width="20.42578125" style="451" customWidth="1"/>
    <col min="7938" max="8191" width="9.140625" style="451"/>
    <col min="8192" max="8192" width="39.85546875" style="451" customWidth="1"/>
    <col min="8193" max="8193" width="20.42578125" style="451" customWidth="1"/>
    <col min="8194" max="8447" width="9.140625" style="451"/>
    <col min="8448" max="8448" width="39.85546875" style="451" customWidth="1"/>
    <col min="8449" max="8449" width="20.42578125" style="451" customWidth="1"/>
    <col min="8450" max="8703" width="9.140625" style="451"/>
    <col min="8704" max="8704" width="39.85546875" style="451" customWidth="1"/>
    <col min="8705" max="8705" width="20.42578125" style="451" customWidth="1"/>
    <col min="8706" max="8959" width="9.140625" style="451"/>
    <col min="8960" max="8960" width="39.85546875" style="451" customWidth="1"/>
    <col min="8961" max="8961" width="20.42578125" style="451" customWidth="1"/>
    <col min="8962" max="9215" width="9.140625" style="451"/>
    <col min="9216" max="9216" width="39.85546875" style="451" customWidth="1"/>
    <col min="9217" max="9217" width="20.42578125" style="451" customWidth="1"/>
    <col min="9218" max="9471" width="9.140625" style="451"/>
    <col min="9472" max="9472" width="39.85546875" style="451" customWidth="1"/>
    <col min="9473" max="9473" width="20.42578125" style="451" customWidth="1"/>
    <col min="9474" max="9727" width="9.140625" style="451"/>
    <col min="9728" max="9728" width="39.85546875" style="451" customWidth="1"/>
    <col min="9729" max="9729" width="20.42578125" style="451" customWidth="1"/>
    <col min="9730" max="9983" width="9.140625" style="451"/>
    <col min="9984" max="9984" width="39.85546875" style="451" customWidth="1"/>
    <col min="9985" max="9985" width="20.42578125" style="451" customWidth="1"/>
    <col min="9986" max="10239" width="9.140625" style="451"/>
    <col min="10240" max="10240" width="39.85546875" style="451" customWidth="1"/>
    <col min="10241" max="10241" width="20.42578125" style="451" customWidth="1"/>
    <col min="10242" max="10495" width="9.140625" style="451"/>
    <col min="10496" max="10496" width="39.85546875" style="451" customWidth="1"/>
    <col min="10497" max="10497" width="20.42578125" style="451" customWidth="1"/>
    <col min="10498" max="10751" width="9.140625" style="451"/>
    <col min="10752" max="10752" width="39.85546875" style="451" customWidth="1"/>
    <col min="10753" max="10753" width="20.42578125" style="451" customWidth="1"/>
    <col min="10754" max="11007" width="9.140625" style="451"/>
    <col min="11008" max="11008" width="39.85546875" style="451" customWidth="1"/>
    <col min="11009" max="11009" width="20.42578125" style="451" customWidth="1"/>
    <col min="11010" max="11263" width="9.140625" style="451"/>
    <col min="11264" max="11264" width="39.85546875" style="451" customWidth="1"/>
    <col min="11265" max="11265" width="20.42578125" style="451" customWidth="1"/>
    <col min="11266" max="11519" width="9.140625" style="451"/>
    <col min="11520" max="11520" width="39.85546875" style="451" customWidth="1"/>
    <col min="11521" max="11521" width="20.42578125" style="451" customWidth="1"/>
    <col min="11522" max="11775" width="9.140625" style="451"/>
    <col min="11776" max="11776" width="39.85546875" style="451" customWidth="1"/>
    <col min="11777" max="11777" width="20.42578125" style="451" customWidth="1"/>
    <col min="11778" max="12031" width="9.140625" style="451"/>
    <col min="12032" max="12032" width="39.85546875" style="451" customWidth="1"/>
    <col min="12033" max="12033" width="20.42578125" style="451" customWidth="1"/>
    <col min="12034" max="12287" width="9.140625" style="451"/>
    <col min="12288" max="12288" width="39.85546875" style="451" customWidth="1"/>
    <col min="12289" max="12289" width="20.42578125" style="451" customWidth="1"/>
    <col min="12290" max="12543" width="9.140625" style="451"/>
    <col min="12544" max="12544" width="39.85546875" style="451" customWidth="1"/>
    <col min="12545" max="12545" width="20.42578125" style="451" customWidth="1"/>
    <col min="12546" max="12799" width="9.140625" style="451"/>
    <col min="12800" max="12800" width="39.85546875" style="451" customWidth="1"/>
    <col min="12801" max="12801" width="20.42578125" style="451" customWidth="1"/>
    <col min="12802" max="13055" width="9.140625" style="451"/>
    <col min="13056" max="13056" width="39.85546875" style="451" customWidth="1"/>
    <col min="13057" max="13057" width="20.42578125" style="451" customWidth="1"/>
    <col min="13058" max="13311" width="9.140625" style="451"/>
    <col min="13312" max="13312" width="39.85546875" style="451" customWidth="1"/>
    <col min="13313" max="13313" width="20.42578125" style="451" customWidth="1"/>
    <col min="13314" max="13567" width="9.140625" style="451"/>
    <col min="13568" max="13568" width="39.85546875" style="451" customWidth="1"/>
    <col min="13569" max="13569" width="20.42578125" style="451" customWidth="1"/>
    <col min="13570" max="13823" width="9.140625" style="451"/>
    <col min="13824" max="13824" width="39.85546875" style="451" customWidth="1"/>
    <col min="13825" max="13825" width="20.42578125" style="451" customWidth="1"/>
    <col min="13826" max="14079" width="9.140625" style="451"/>
    <col min="14080" max="14080" width="39.85546875" style="451" customWidth="1"/>
    <col min="14081" max="14081" width="20.42578125" style="451" customWidth="1"/>
    <col min="14082" max="14335" width="9.140625" style="451"/>
    <col min="14336" max="14336" width="39.85546875" style="451" customWidth="1"/>
    <col min="14337" max="14337" width="20.42578125" style="451" customWidth="1"/>
    <col min="14338" max="14591" width="9.140625" style="451"/>
    <col min="14592" max="14592" width="39.85546875" style="451" customWidth="1"/>
    <col min="14593" max="14593" width="20.42578125" style="451" customWidth="1"/>
    <col min="14594" max="14847" width="9.140625" style="451"/>
    <col min="14848" max="14848" width="39.85546875" style="451" customWidth="1"/>
    <col min="14849" max="14849" width="20.42578125" style="451" customWidth="1"/>
    <col min="14850" max="15103" width="9.140625" style="451"/>
    <col min="15104" max="15104" width="39.85546875" style="451" customWidth="1"/>
    <col min="15105" max="15105" width="20.42578125" style="451" customWidth="1"/>
    <col min="15106" max="15359" width="9.140625" style="451"/>
    <col min="15360" max="15360" width="39.85546875" style="451" customWidth="1"/>
    <col min="15361" max="15361" width="20.42578125" style="451" customWidth="1"/>
    <col min="15362" max="15615" width="9.140625" style="451"/>
    <col min="15616" max="15616" width="39.85546875" style="451" customWidth="1"/>
    <col min="15617" max="15617" width="20.42578125" style="451" customWidth="1"/>
    <col min="15618" max="15871" width="9.140625" style="451"/>
    <col min="15872" max="15872" width="39.85546875" style="451" customWidth="1"/>
    <col min="15873" max="15873" width="20.42578125" style="451" customWidth="1"/>
    <col min="15874" max="16127" width="9.140625" style="451"/>
    <col min="16128" max="16128" width="39.85546875" style="451" customWidth="1"/>
    <col min="16129" max="16129" width="20.42578125" style="451" customWidth="1"/>
    <col min="16130" max="16384" width="9.140625" style="451"/>
  </cols>
  <sheetData>
    <row r="1" spans="1:6" ht="23.25" x14ac:dyDescent="0.35">
      <c r="A1" s="450"/>
      <c r="E1" s="42" t="s">
        <v>188</v>
      </c>
      <c r="F1" s="70">
        <f>'Установка скидки'!$F$11</f>
        <v>0</v>
      </c>
    </row>
    <row r="2" spans="1:6" ht="15.75" x14ac:dyDescent="0.25">
      <c r="A2" s="452"/>
    </row>
    <row r="3" spans="1:6" ht="15" x14ac:dyDescent="0.25">
      <c r="A3" s="453"/>
    </row>
    <row r="4" spans="1:6" ht="15" x14ac:dyDescent="0.25">
      <c r="A4" s="453"/>
    </row>
    <row r="5" spans="1:6" ht="15" x14ac:dyDescent="0.25">
      <c r="A5" s="453"/>
    </row>
    <row r="6" spans="1:6" ht="21" x14ac:dyDescent="0.35">
      <c r="A6" s="453"/>
      <c r="F6" s="463"/>
    </row>
    <row r="7" spans="1:6" ht="15" x14ac:dyDescent="0.25">
      <c r="A7" s="454"/>
    </row>
    <row r="8" spans="1:6" ht="23.25" x14ac:dyDescent="0.35">
      <c r="A8" s="1107" t="s">
        <v>397</v>
      </c>
      <c r="B8" s="1107"/>
      <c r="F8" s="450"/>
    </row>
    <row r="9" spans="1:6" ht="13.5" thickBot="1" x14ac:dyDescent="0.25"/>
    <row r="10" spans="1:6" ht="37.5" customHeight="1" thickBot="1" x14ac:dyDescent="0.25">
      <c r="A10" s="455" t="s">
        <v>43</v>
      </c>
      <c r="B10" s="456" t="s">
        <v>398</v>
      </c>
      <c r="E10" s="455" t="s">
        <v>43</v>
      </c>
      <c r="F10" s="456" t="s">
        <v>398</v>
      </c>
    </row>
    <row r="11" spans="1:6" ht="25.5" customHeight="1" x14ac:dyDescent="0.2">
      <c r="A11" s="457" t="s">
        <v>430</v>
      </c>
      <c r="B11" s="458">
        <v>2500</v>
      </c>
      <c r="E11" s="466" t="s">
        <v>430</v>
      </c>
      <c r="F11" s="464">
        <f>IFERROR(B11*(1-$F$1),"-")</f>
        <v>2500</v>
      </c>
    </row>
    <row r="12" spans="1:6" ht="25.5" customHeight="1" x14ac:dyDescent="0.2">
      <c r="A12" s="459" t="s">
        <v>399</v>
      </c>
      <c r="B12" s="460">
        <v>3500</v>
      </c>
      <c r="E12" s="467" t="s">
        <v>399</v>
      </c>
      <c r="F12" s="465">
        <f t="shared" ref="F12:F13" si="0">IFERROR(B12*(1-$F$1),"-")</f>
        <v>3500</v>
      </c>
    </row>
    <row r="13" spans="1:6" ht="25.5" customHeight="1" thickBot="1" x14ac:dyDescent="0.25">
      <c r="A13" s="857" t="s">
        <v>400</v>
      </c>
      <c r="B13" s="858">
        <v>4500</v>
      </c>
      <c r="E13" s="855" t="s">
        <v>400</v>
      </c>
      <c r="F13" s="856">
        <f t="shared" si="0"/>
        <v>4500</v>
      </c>
    </row>
    <row r="14" spans="1:6" hidden="1" x14ac:dyDescent="0.2">
      <c r="A14" s="461" t="s">
        <v>401</v>
      </c>
      <c r="B14" s="462">
        <v>0</v>
      </c>
    </row>
  </sheetData>
  <sheetProtection algorithmName="SHA-512" hashValue="4dHHkyXzZf+qa1cDpU3IKrK3lkPZRLz95l6dDen/gntmO9v4dByeCqdq10F4xsuXt9MfuJxVdgEryvFPCHWVhw==" saltValue="y9koPF89HWaXXxdgjg3pqQ==" spinCount="100000" sheet="1" objects="1" scenarios="1"/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K45"/>
  <sheetViews>
    <sheetView zoomScale="90" zoomScaleNormal="90" workbookViewId="0">
      <pane xSplit="1" ySplit="10" topLeftCell="AF16" activePane="bottomRight" state="frozen"/>
      <selection pane="topRight" activeCell="B1" sqref="B1"/>
      <selection pane="bottomLeft" activeCell="A11" sqref="A11"/>
      <selection pane="bottomRight" activeCell="AH22" sqref="AH22:BK26"/>
    </sheetView>
  </sheetViews>
  <sheetFormatPr defaultColWidth="9.140625" defaultRowHeight="15" outlineLevelCol="1" x14ac:dyDescent="0.25"/>
  <cols>
    <col min="1" max="1" width="65.5703125" style="257" hidden="1" customWidth="1" outlineLevel="1"/>
    <col min="2" max="31" width="9.140625" style="257" hidden="1" customWidth="1" outlineLevel="1"/>
    <col min="32" max="32" width="3.140625" style="257" customWidth="1" collapsed="1"/>
    <col min="33" max="33" width="65.5703125" style="257" customWidth="1"/>
    <col min="34" max="16384" width="9.140625" style="257"/>
  </cols>
  <sheetData>
    <row r="1" spans="1:53" ht="20.25" x14ac:dyDescent="0.3">
      <c r="A1" s="255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G1" s="42" t="s">
        <v>188</v>
      </c>
      <c r="AH1" s="70">
        <f>'Установка скидки'!$F$11</f>
        <v>0</v>
      </c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</row>
    <row r="2" spans="1:53" ht="15" customHeight="1" x14ac:dyDescent="0.3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G2" s="42"/>
      <c r="AH2" s="258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</row>
    <row r="3" spans="1:53" ht="15" customHeight="1" x14ac:dyDescent="0.3">
      <c r="A3" s="255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G3" s="42"/>
      <c r="AH3" s="258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</row>
    <row r="4" spans="1:53" ht="15" customHeight="1" x14ac:dyDescent="0.25">
      <c r="A4" s="1113"/>
      <c r="B4" s="256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G4" s="1113"/>
      <c r="AH4" s="256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6"/>
    </row>
    <row r="5" spans="1:53" ht="15" customHeight="1" x14ac:dyDescent="0.25">
      <c r="A5" s="1113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G5" s="1113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6"/>
    </row>
    <row r="6" spans="1:53" ht="15" customHeight="1" x14ac:dyDescent="0.3">
      <c r="A6" s="255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G6" s="255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6"/>
    </row>
    <row r="7" spans="1:53" ht="15" customHeight="1" x14ac:dyDescent="0.3">
      <c r="A7" s="255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G7" s="255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</row>
    <row r="8" spans="1:53" ht="20.25" x14ac:dyDescent="0.3">
      <c r="A8" s="1114" t="s">
        <v>363</v>
      </c>
      <c r="B8" s="1115"/>
      <c r="C8" s="1115"/>
      <c r="D8" s="1115"/>
      <c r="E8" s="1115"/>
      <c r="F8" s="1115"/>
      <c r="G8" s="1115"/>
      <c r="H8" s="1115"/>
      <c r="I8" s="1115"/>
      <c r="J8" s="1115"/>
      <c r="K8" s="1115"/>
      <c r="L8" s="1115"/>
      <c r="M8" s="1115"/>
      <c r="N8" s="1115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G8" s="1114" t="s">
        <v>363</v>
      </c>
      <c r="AH8" s="1115"/>
      <c r="AI8" s="1115"/>
      <c r="AJ8" s="1115"/>
      <c r="AK8" s="1115"/>
      <c r="AL8" s="1115"/>
      <c r="AM8" s="1115"/>
      <c r="AN8" s="1115"/>
      <c r="AO8" s="1115"/>
      <c r="AP8" s="1115"/>
      <c r="AQ8" s="1115"/>
      <c r="AR8" s="1115"/>
      <c r="AS8" s="1115"/>
      <c r="AT8" s="1115"/>
      <c r="AU8" s="256"/>
      <c r="AV8" s="256"/>
      <c r="AW8" s="256"/>
      <c r="AX8" s="256"/>
      <c r="AY8" s="256"/>
      <c r="AZ8" s="256"/>
      <c r="BA8" s="256"/>
    </row>
    <row r="9" spans="1:53" ht="15.75" thickBot="1" x14ac:dyDescent="0.3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</row>
    <row r="10" spans="1:53" ht="27" customHeight="1" thickBot="1" x14ac:dyDescent="0.3">
      <c r="A10" s="391" t="s">
        <v>220</v>
      </c>
      <c r="B10" s="392">
        <v>80</v>
      </c>
      <c r="C10" s="392">
        <v>100</v>
      </c>
      <c r="D10" s="392">
        <v>110</v>
      </c>
      <c r="E10" s="392">
        <v>115</v>
      </c>
      <c r="F10" s="392">
        <v>120</v>
      </c>
      <c r="G10" s="392">
        <v>125</v>
      </c>
      <c r="H10" s="392">
        <v>130</v>
      </c>
      <c r="I10" s="392">
        <v>135</v>
      </c>
      <c r="J10" s="392">
        <v>150</v>
      </c>
      <c r="K10" s="392">
        <v>160</v>
      </c>
      <c r="L10" s="392">
        <v>180</v>
      </c>
      <c r="M10" s="392">
        <v>200</v>
      </c>
      <c r="N10" s="393">
        <v>250</v>
      </c>
      <c r="O10" s="402"/>
      <c r="P10" s="403"/>
      <c r="Q10" s="403"/>
      <c r="R10" s="403"/>
      <c r="S10" s="404"/>
      <c r="T10" s="405"/>
      <c r="U10" s="403"/>
      <c r="V10" s="403"/>
      <c r="W10" s="403"/>
      <c r="X10" s="403"/>
      <c r="Y10" s="403"/>
      <c r="Z10" s="403"/>
      <c r="AA10" s="403"/>
      <c r="AB10" s="403"/>
      <c r="AC10" s="403"/>
      <c r="AD10" s="403"/>
      <c r="AE10" s="403"/>
      <c r="AF10" s="300"/>
      <c r="AG10" s="391" t="s">
        <v>220</v>
      </c>
      <c r="AH10" s="392">
        <v>80</v>
      </c>
      <c r="AI10" s="392">
        <v>100</v>
      </c>
      <c r="AJ10" s="392">
        <v>110</v>
      </c>
      <c r="AK10" s="392">
        <v>115</v>
      </c>
      <c r="AL10" s="392">
        <v>120</v>
      </c>
      <c r="AM10" s="392">
        <v>125</v>
      </c>
      <c r="AN10" s="392">
        <v>130</v>
      </c>
      <c r="AO10" s="392">
        <v>135</v>
      </c>
      <c r="AP10" s="392">
        <v>150</v>
      </c>
      <c r="AQ10" s="392">
        <v>160</v>
      </c>
      <c r="AR10" s="392">
        <v>180</v>
      </c>
      <c r="AS10" s="392">
        <v>200</v>
      </c>
      <c r="AT10" s="393">
        <v>250</v>
      </c>
    </row>
    <row r="11" spans="1:53" ht="23.25" customHeight="1" x14ac:dyDescent="0.25">
      <c r="A11" s="394" t="s">
        <v>404</v>
      </c>
      <c r="B11" s="697">
        <v>132</v>
      </c>
      <c r="C11" s="697">
        <v>152</v>
      </c>
      <c r="D11" s="869" t="s">
        <v>0</v>
      </c>
      <c r="E11" s="869" t="s">
        <v>0</v>
      </c>
      <c r="F11" s="869" t="s">
        <v>0</v>
      </c>
      <c r="G11" s="869" t="s">
        <v>0</v>
      </c>
      <c r="H11" s="869" t="s">
        <v>0</v>
      </c>
      <c r="I11" s="869" t="s">
        <v>0</v>
      </c>
      <c r="J11" s="869" t="s">
        <v>0</v>
      </c>
      <c r="K11" s="869" t="s">
        <v>0</v>
      </c>
      <c r="L11" s="869" t="s">
        <v>0</v>
      </c>
      <c r="M11" s="869" t="s">
        <v>0</v>
      </c>
      <c r="N11" s="870" t="s">
        <v>0</v>
      </c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  <c r="AF11" s="301"/>
      <c r="AG11" s="413" t="s">
        <v>411</v>
      </c>
      <c r="AH11" s="470">
        <f t="shared" ref="AH11:AT14" si="0">IFERROR(B11*(1-$AH$1),"-")</f>
        <v>132</v>
      </c>
      <c r="AI11" s="470">
        <f t="shared" si="0"/>
        <v>152</v>
      </c>
      <c r="AJ11" s="470" t="str">
        <f t="shared" si="0"/>
        <v>-</v>
      </c>
      <c r="AK11" s="470" t="str">
        <f t="shared" si="0"/>
        <v>-</v>
      </c>
      <c r="AL11" s="470" t="str">
        <f t="shared" si="0"/>
        <v>-</v>
      </c>
      <c r="AM11" s="470" t="str">
        <f t="shared" si="0"/>
        <v>-</v>
      </c>
      <c r="AN11" s="470" t="str">
        <f t="shared" si="0"/>
        <v>-</v>
      </c>
      <c r="AO11" s="470" t="str">
        <f t="shared" si="0"/>
        <v>-</v>
      </c>
      <c r="AP11" s="470" t="str">
        <f t="shared" si="0"/>
        <v>-</v>
      </c>
      <c r="AQ11" s="470" t="str">
        <f t="shared" si="0"/>
        <v>-</v>
      </c>
      <c r="AR11" s="470" t="str">
        <f t="shared" si="0"/>
        <v>-</v>
      </c>
      <c r="AS11" s="470" t="str">
        <f t="shared" si="0"/>
        <v>-</v>
      </c>
      <c r="AT11" s="471" t="str">
        <f t="shared" si="0"/>
        <v>-</v>
      </c>
    </row>
    <row r="12" spans="1:53" ht="23.25" customHeight="1" x14ac:dyDescent="0.25">
      <c r="A12" s="397" t="s">
        <v>405</v>
      </c>
      <c r="B12" s="871" t="s">
        <v>0</v>
      </c>
      <c r="C12" s="871" t="s">
        <v>0</v>
      </c>
      <c r="D12" s="700">
        <v>215</v>
      </c>
      <c r="E12" s="700">
        <v>239</v>
      </c>
      <c r="F12" s="700">
        <v>246</v>
      </c>
      <c r="G12" s="700">
        <v>255</v>
      </c>
      <c r="H12" s="700">
        <v>260</v>
      </c>
      <c r="I12" s="700">
        <v>272</v>
      </c>
      <c r="J12" s="700">
        <v>292</v>
      </c>
      <c r="K12" s="700">
        <v>306</v>
      </c>
      <c r="L12" s="700">
        <v>342</v>
      </c>
      <c r="M12" s="700">
        <v>373</v>
      </c>
      <c r="N12" s="728">
        <v>461</v>
      </c>
      <c r="O12" s="407"/>
      <c r="P12" s="408"/>
      <c r="Q12" s="406"/>
      <c r="R12" s="408"/>
      <c r="S12" s="408"/>
      <c r="T12" s="407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302"/>
      <c r="AG12" s="414" t="s">
        <v>412</v>
      </c>
      <c r="AH12" s="472" t="str">
        <f t="shared" si="0"/>
        <v>-</v>
      </c>
      <c r="AI12" s="472" t="str">
        <f t="shared" si="0"/>
        <v>-</v>
      </c>
      <c r="AJ12" s="472">
        <f t="shared" si="0"/>
        <v>215</v>
      </c>
      <c r="AK12" s="472">
        <f t="shared" si="0"/>
        <v>239</v>
      </c>
      <c r="AL12" s="472">
        <f t="shared" si="0"/>
        <v>246</v>
      </c>
      <c r="AM12" s="472">
        <f t="shared" si="0"/>
        <v>255</v>
      </c>
      <c r="AN12" s="472">
        <f t="shared" si="0"/>
        <v>260</v>
      </c>
      <c r="AO12" s="472">
        <f t="shared" si="0"/>
        <v>272</v>
      </c>
      <c r="AP12" s="472">
        <f t="shared" si="0"/>
        <v>292</v>
      </c>
      <c r="AQ12" s="472">
        <f t="shared" si="0"/>
        <v>306</v>
      </c>
      <c r="AR12" s="472">
        <f t="shared" si="0"/>
        <v>342</v>
      </c>
      <c r="AS12" s="472">
        <f t="shared" si="0"/>
        <v>373</v>
      </c>
      <c r="AT12" s="473">
        <f t="shared" si="0"/>
        <v>461</v>
      </c>
    </row>
    <row r="13" spans="1:53" ht="23.25" customHeight="1" x14ac:dyDescent="0.25">
      <c r="A13" s="394" t="s">
        <v>406</v>
      </c>
      <c r="B13" s="697">
        <v>260</v>
      </c>
      <c r="C13" s="869" t="s">
        <v>0</v>
      </c>
      <c r="D13" s="869" t="s">
        <v>0</v>
      </c>
      <c r="E13" s="869" t="s">
        <v>0</v>
      </c>
      <c r="F13" s="869" t="s">
        <v>0</v>
      </c>
      <c r="G13" s="869" t="s">
        <v>0</v>
      </c>
      <c r="H13" s="869" t="s">
        <v>0</v>
      </c>
      <c r="I13" s="869" t="s">
        <v>0</v>
      </c>
      <c r="J13" s="869" t="s">
        <v>0</v>
      </c>
      <c r="K13" s="869" t="s">
        <v>0</v>
      </c>
      <c r="L13" s="869" t="s">
        <v>0</v>
      </c>
      <c r="M13" s="869" t="s">
        <v>0</v>
      </c>
      <c r="N13" s="870" t="s">
        <v>0</v>
      </c>
      <c r="O13" s="406"/>
      <c r="P13" s="406"/>
      <c r="Q13" s="408"/>
      <c r="R13" s="408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6"/>
      <c r="AF13" s="302"/>
      <c r="AG13" s="413" t="s">
        <v>413</v>
      </c>
      <c r="AH13" s="470">
        <f t="shared" si="0"/>
        <v>260</v>
      </c>
      <c r="AI13" s="470" t="str">
        <f t="shared" si="0"/>
        <v>-</v>
      </c>
      <c r="AJ13" s="470" t="str">
        <f t="shared" si="0"/>
        <v>-</v>
      </c>
      <c r="AK13" s="470" t="str">
        <f t="shared" si="0"/>
        <v>-</v>
      </c>
      <c r="AL13" s="470" t="str">
        <f t="shared" si="0"/>
        <v>-</v>
      </c>
      <c r="AM13" s="470" t="str">
        <f t="shared" si="0"/>
        <v>-</v>
      </c>
      <c r="AN13" s="470" t="str">
        <f t="shared" si="0"/>
        <v>-</v>
      </c>
      <c r="AO13" s="470" t="str">
        <f t="shared" si="0"/>
        <v>-</v>
      </c>
      <c r="AP13" s="470" t="str">
        <f t="shared" si="0"/>
        <v>-</v>
      </c>
      <c r="AQ13" s="470" t="str">
        <f t="shared" si="0"/>
        <v>-</v>
      </c>
      <c r="AR13" s="470" t="str">
        <f t="shared" si="0"/>
        <v>-</v>
      </c>
      <c r="AS13" s="470" t="str">
        <f t="shared" si="0"/>
        <v>-</v>
      </c>
      <c r="AT13" s="471" t="str">
        <f t="shared" si="0"/>
        <v>-</v>
      </c>
    </row>
    <row r="14" spans="1:53" ht="23.25" customHeight="1" x14ac:dyDescent="0.25">
      <c r="A14" s="397" t="s">
        <v>407</v>
      </c>
      <c r="B14" s="871" t="s">
        <v>0</v>
      </c>
      <c r="C14" s="871" t="s">
        <v>0</v>
      </c>
      <c r="D14" s="700">
        <v>365</v>
      </c>
      <c r="E14" s="700">
        <v>383</v>
      </c>
      <c r="F14" s="700">
        <v>398</v>
      </c>
      <c r="G14" s="871" t="s">
        <v>0</v>
      </c>
      <c r="H14" s="700">
        <v>434</v>
      </c>
      <c r="I14" s="871" t="s">
        <v>0</v>
      </c>
      <c r="J14" s="700">
        <v>502</v>
      </c>
      <c r="K14" s="871" t="s">
        <v>0</v>
      </c>
      <c r="L14" s="700">
        <v>581</v>
      </c>
      <c r="M14" s="700">
        <v>637</v>
      </c>
      <c r="N14" s="728">
        <v>784</v>
      </c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301"/>
      <c r="AG14" s="414" t="s">
        <v>414</v>
      </c>
      <c r="AH14" s="472" t="str">
        <f t="shared" si="0"/>
        <v>-</v>
      </c>
      <c r="AI14" s="472" t="str">
        <f t="shared" si="0"/>
        <v>-</v>
      </c>
      <c r="AJ14" s="472">
        <f t="shared" si="0"/>
        <v>365</v>
      </c>
      <c r="AK14" s="472">
        <f t="shared" si="0"/>
        <v>383</v>
      </c>
      <c r="AL14" s="472">
        <f t="shared" si="0"/>
        <v>398</v>
      </c>
      <c r="AM14" s="472" t="str">
        <f t="shared" si="0"/>
        <v>-</v>
      </c>
      <c r="AN14" s="472">
        <f t="shared" si="0"/>
        <v>434</v>
      </c>
      <c r="AO14" s="472" t="str">
        <f t="shared" si="0"/>
        <v>-</v>
      </c>
      <c r="AP14" s="472">
        <f t="shared" si="0"/>
        <v>502</v>
      </c>
      <c r="AQ14" s="472" t="str">
        <f t="shared" si="0"/>
        <v>-</v>
      </c>
      <c r="AR14" s="472">
        <f t="shared" si="0"/>
        <v>581</v>
      </c>
      <c r="AS14" s="472">
        <f t="shared" si="0"/>
        <v>637</v>
      </c>
      <c r="AT14" s="473">
        <f t="shared" si="0"/>
        <v>784</v>
      </c>
    </row>
    <row r="15" spans="1:53" ht="23.25" customHeight="1" x14ac:dyDescent="0.25">
      <c r="A15" s="475" t="s">
        <v>408</v>
      </c>
      <c r="B15" s="697">
        <v>339</v>
      </c>
      <c r="C15" s="697">
        <v>354</v>
      </c>
      <c r="D15" s="869" t="s">
        <v>0</v>
      </c>
      <c r="E15" s="869" t="s">
        <v>0</v>
      </c>
      <c r="F15" s="869" t="s">
        <v>0</v>
      </c>
      <c r="G15" s="869" t="s">
        <v>0</v>
      </c>
      <c r="H15" s="869" t="s">
        <v>0</v>
      </c>
      <c r="I15" s="869" t="s">
        <v>0</v>
      </c>
      <c r="J15" s="869" t="s">
        <v>0</v>
      </c>
      <c r="K15" s="869" t="s">
        <v>0</v>
      </c>
      <c r="L15" s="869" t="s">
        <v>0</v>
      </c>
      <c r="M15" s="869" t="s">
        <v>0</v>
      </c>
      <c r="N15" s="870" t="s">
        <v>0</v>
      </c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301"/>
      <c r="AG15" s="479" t="s">
        <v>415</v>
      </c>
      <c r="AH15" s="477">
        <f t="shared" ref="AH15:AH17" si="1">IFERROR(B15*(1-$AH$1),"-")</f>
        <v>339</v>
      </c>
      <c r="AI15" s="477">
        <f t="shared" ref="AI15:AI17" si="2">IFERROR(C15*(1-$AH$1),"-")</f>
        <v>354</v>
      </c>
      <c r="AJ15" s="477" t="str">
        <f t="shared" ref="AJ15:AJ17" si="3">IFERROR(D15*(1-$AH$1),"-")</f>
        <v>-</v>
      </c>
      <c r="AK15" s="477" t="str">
        <f t="shared" ref="AK15:AK17" si="4">IFERROR(E15*(1-$AH$1),"-")</f>
        <v>-</v>
      </c>
      <c r="AL15" s="477" t="str">
        <f t="shared" ref="AL15:AL17" si="5">IFERROR(F15*(1-$AH$1),"-")</f>
        <v>-</v>
      </c>
      <c r="AM15" s="477" t="str">
        <f t="shared" ref="AM15:AM17" si="6">IFERROR(G15*(1-$AH$1),"-")</f>
        <v>-</v>
      </c>
      <c r="AN15" s="477" t="str">
        <f t="shared" ref="AN15:AN17" si="7">IFERROR(H15*(1-$AH$1),"-")</f>
        <v>-</v>
      </c>
      <c r="AO15" s="477" t="str">
        <f t="shared" ref="AO15:AO17" si="8">IFERROR(I15*(1-$AH$1),"-")</f>
        <v>-</v>
      </c>
      <c r="AP15" s="477" t="str">
        <f t="shared" ref="AP15:AP17" si="9">IFERROR(J15*(1-$AH$1),"-")</f>
        <v>-</v>
      </c>
      <c r="AQ15" s="477" t="str">
        <f t="shared" ref="AQ15:AQ17" si="10">IFERROR(K15*(1-$AH$1),"-")</f>
        <v>-</v>
      </c>
      <c r="AR15" s="477" t="str">
        <f t="shared" ref="AR15:AR17" si="11">IFERROR(L15*(1-$AH$1),"-")</f>
        <v>-</v>
      </c>
      <c r="AS15" s="477" t="str">
        <f t="shared" ref="AS15:AS17" si="12">IFERROR(M15*(1-$AH$1),"-")</f>
        <v>-</v>
      </c>
      <c r="AT15" s="478" t="str">
        <f t="shared" ref="AT15:AT17" si="13">IFERROR(N15*(1-$AH$1),"-")</f>
        <v>-</v>
      </c>
    </row>
    <row r="16" spans="1:53" ht="23.25" customHeight="1" x14ac:dyDescent="0.25">
      <c r="A16" s="476" t="s">
        <v>409</v>
      </c>
      <c r="B16" s="871" t="s">
        <v>0</v>
      </c>
      <c r="C16" s="871" t="s">
        <v>0</v>
      </c>
      <c r="D16" s="700">
        <v>614</v>
      </c>
      <c r="E16" s="871" t="s">
        <v>0</v>
      </c>
      <c r="F16" s="700">
        <v>666</v>
      </c>
      <c r="G16" s="871" t="s">
        <v>0</v>
      </c>
      <c r="H16" s="700">
        <v>717</v>
      </c>
      <c r="I16" s="871" t="s">
        <v>0</v>
      </c>
      <c r="J16" s="700">
        <v>801</v>
      </c>
      <c r="K16" s="871" t="s">
        <v>0</v>
      </c>
      <c r="L16" s="700">
        <v>951</v>
      </c>
      <c r="M16" s="702">
        <v>1048</v>
      </c>
      <c r="N16" s="704">
        <v>1300</v>
      </c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301"/>
      <c r="AG16" s="469" t="s">
        <v>416</v>
      </c>
      <c r="AH16" s="480" t="str">
        <f t="shared" si="1"/>
        <v>-</v>
      </c>
      <c r="AI16" s="480" t="str">
        <f t="shared" si="2"/>
        <v>-</v>
      </c>
      <c r="AJ16" s="480">
        <f t="shared" si="3"/>
        <v>614</v>
      </c>
      <c r="AK16" s="480" t="str">
        <f t="shared" si="4"/>
        <v>-</v>
      </c>
      <c r="AL16" s="480">
        <f t="shared" si="5"/>
        <v>666</v>
      </c>
      <c r="AM16" s="480" t="str">
        <f t="shared" si="6"/>
        <v>-</v>
      </c>
      <c r="AN16" s="480">
        <f t="shared" si="7"/>
        <v>717</v>
      </c>
      <c r="AO16" s="480" t="str">
        <f t="shared" si="8"/>
        <v>-</v>
      </c>
      <c r="AP16" s="480">
        <f t="shared" si="9"/>
        <v>801</v>
      </c>
      <c r="AQ16" s="480" t="str">
        <f t="shared" si="10"/>
        <v>-</v>
      </c>
      <c r="AR16" s="480">
        <f t="shared" si="11"/>
        <v>951</v>
      </c>
      <c r="AS16" s="480">
        <f t="shared" si="12"/>
        <v>1048</v>
      </c>
      <c r="AT16" s="481">
        <f t="shared" si="13"/>
        <v>1300</v>
      </c>
    </row>
    <row r="17" spans="1:63" ht="23.25" customHeight="1" thickBot="1" x14ac:dyDescent="0.3">
      <c r="A17" s="400" t="s">
        <v>410</v>
      </c>
      <c r="B17" s="872" t="s">
        <v>0</v>
      </c>
      <c r="C17" s="872" t="s">
        <v>0</v>
      </c>
      <c r="D17" s="872" t="s">
        <v>0</v>
      </c>
      <c r="E17" s="872" t="s">
        <v>0</v>
      </c>
      <c r="F17" s="872" t="s">
        <v>0</v>
      </c>
      <c r="G17" s="872" t="s">
        <v>0</v>
      </c>
      <c r="H17" s="873">
        <v>921</v>
      </c>
      <c r="I17" s="872" t="s">
        <v>0</v>
      </c>
      <c r="J17" s="705">
        <v>1024</v>
      </c>
      <c r="K17" s="872" t="s">
        <v>0</v>
      </c>
      <c r="L17" s="872" t="s">
        <v>0</v>
      </c>
      <c r="M17" s="705">
        <v>1349</v>
      </c>
      <c r="N17" s="874" t="s">
        <v>0</v>
      </c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301"/>
      <c r="AG17" s="415" t="s">
        <v>417</v>
      </c>
      <c r="AH17" s="401" t="str">
        <f t="shared" si="1"/>
        <v>-</v>
      </c>
      <c r="AI17" s="401" t="str">
        <f t="shared" si="2"/>
        <v>-</v>
      </c>
      <c r="AJ17" s="401" t="str">
        <f t="shared" si="3"/>
        <v>-</v>
      </c>
      <c r="AK17" s="401" t="str">
        <f t="shared" si="4"/>
        <v>-</v>
      </c>
      <c r="AL17" s="401" t="str">
        <f t="shared" si="5"/>
        <v>-</v>
      </c>
      <c r="AM17" s="401" t="str">
        <f t="shared" si="6"/>
        <v>-</v>
      </c>
      <c r="AN17" s="401">
        <f t="shared" si="7"/>
        <v>921</v>
      </c>
      <c r="AO17" s="401" t="str">
        <f t="shared" si="8"/>
        <v>-</v>
      </c>
      <c r="AP17" s="401">
        <f t="shared" si="9"/>
        <v>1024</v>
      </c>
      <c r="AQ17" s="401" t="str">
        <f t="shared" si="10"/>
        <v>-</v>
      </c>
      <c r="AR17" s="401" t="str">
        <f t="shared" si="11"/>
        <v>-</v>
      </c>
      <c r="AS17" s="401">
        <f t="shared" si="12"/>
        <v>1349</v>
      </c>
      <c r="AT17" s="474" t="str">
        <f t="shared" si="13"/>
        <v>-</v>
      </c>
    </row>
    <row r="18" spans="1:63" x14ac:dyDescent="0.25">
      <c r="A18" s="256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</row>
    <row r="19" spans="1:63" ht="20.25" x14ac:dyDescent="0.3">
      <c r="A19" s="1114" t="s">
        <v>364</v>
      </c>
      <c r="B19" s="1115"/>
      <c r="C19" s="1115"/>
      <c r="D19" s="1115"/>
      <c r="E19" s="1115"/>
      <c r="F19" s="1115"/>
      <c r="G19" s="1115"/>
      <c r="H19" s="1115"/>
      <c r="I19" s="1115"/>
      <c r="J19" s="1115"/>
      <c r="K19" s="1115"/>
      <c r="L19" s="1115"/>
      <c r="M19" s="1115"/>
      <c r="N19" s="1115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G19" s="1114" t="s">
        <v>364</v>
      </c>
      <c r="AH19" s="1115"/>
      <c r="AI19" s="1115"/>
      <c r="AJ19" s="1115"/>
      <c r="AK19" s="1115"/>
      <c r="AL19" s="1115"/>
      <c r="AM19" s="1115"/>
      <c r="AN19" s="1115"/>
      <c r="AO19" s="1115"/>
      <c r="AP19" s="1115"/>
      <c r="AQ19" s="1115"/>
      <c r="AR19" s="1115"/>
      <c r="AS19" s="1115"/>
      <c r="AT19" s="1115"/>
      <c r="AU19" s="256"/>
      <c r="AV19" s="256"/>
      <c r="AW19" s="256"/>
      <c r="AX19" s="256"/>
      <c r="AY19" s="256"/>
      <c r="AZ19" s="256"/>
      <c r="BA19" s="256"/>
    </row>
    <row r="20" spans="1:63" ht="6" customHeight="1" thickBot="1" x14ac:dyDescent="0.3">
      <c r="A20" s="256"/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</row>
    <row r="21" spans="1:63" ht="27" customHeight="1" thickBot="1" x14ac:dyDescent="0.3">
      <c r="A21" s="410" t="s">
        <v>220</v>
      </c>
      <c r="B21" s="411" t="s">
        <v>271</v>
      </c>
      <c r="C21" s="411" t="s">
        <v>272</v>
      </c>
      <c r="D21" s="411" t="s">
        <v>365</v>
      </c>
      <c r="E21" s="411" t="s">
        <v>366</v>
      </c>
      <c r="F21" s="411" t="s">
        <v>273</v>
      </c>
      <c r="G21" s="411" t="s">
        <v>367</v>
      </c>
      <c r="H21" s="411" t="s">
        <v>274</v>
      </c>
      <c r="I21" s="411" t="s">
        <v>275</v>
      </c>
      <c r="J21" s="411" t="s">
        <v>276</v>
      </c>
      <c r="K21" s="411" t="s">
        <v>277</v>
      </c>
      <c r="L21" s="411" t="s">
        <v>278</v>
      </c>
      <c r="M21" s="411" t="s">
        <v>368</v>
      </c>
      <c r="N21" s="411" t="s">
        <v>369</v>
      </c>
      <c r="O21" s="411" t="s">
        <v>281</v>
      </c>
      <c r="P21" s="411" t="s">
        <v>370</v>
      </c>
      <c r="Q21" s="411" t="s">
        <v>371</v>
      </c>
      <c r="R21" s="411" t="s">
        <v>282</v>
      </c>
      <c r="S21" s="411" t="s">
        <v>283</v>
      </c>
      <c r="T21" s="411" t="s">
        <v>372</v>
      </c>
      <c r="U21" s="411" t="s">
        <v>284</v>
      </c>
      <c r="V21" s="411" t="s">
        <v>286</v>
      </c>
      <c r="W21" s="411" t="s">
        <v>287</v>
      </c>
      <c r="X21" s="411" t="s">
        <v>288</v>
      </c>
      <c r="Y21" s="411" t="s">
        <v>289</v>
      </c>
      <c r="Z21" s="411" t="s">
        <v>373</v>
      </c>
      <c r="AA21" s="411" t="s">
        <v>290</v>
      </c>
      <c r="AB21" s="411" t="s">
        <v>374</v>
      </c>
      <c r="AC21" s="411" t="s">
        <v>375</v>
      </c>
      <c r="AD21" s="411" t="s">
        <v>376</v>
      </c>
      <c r="AE21" s="412" t="s">
        <v>377</v>
      </c>
      <c r="AG21" s="410" t="s">
        <v>220</v>
      </c>
      <c r="AH21" s="411" t="s">
        <v>271</v>
      </c>
      <c r="AI21" s="411" t="s">
        <v>272</v>
      </c>
      <c r="AJ21" s="411" t="s">
        <v>365</v>
      </c>
      <c r="AK21" s="411" t="s">
        <v>366</v>
      </c>
      <c r="AL21" s="411" t="s">
        <v>273</v>
      </c>
      <c r="AM21" s="411" t="s">
        <v>367</v>
      </c>
      <c r="AN21" s="411" t="s">
        <v>274</v>
      </c>
      <c r="AO21" s="411" t="s">
        <v>275</v>
      </c>
      <c r="AP21" s="411" t="s">
        <v>276</v>
      </c>
      <c r="AQ21" s="411" t="s">
        <v>277</v>
      </c>
      <c r="AR21" s="411" t="s">
        <v>278</v>
      </c>
      <c r="AS21" s="411" t="s">
        <v>368</v>
      </c>
      <c r="AT21" s="411" t="s">
        <v>369</v>
      </c>
      <c r="AU21" s="411" t="s">
        <v>281</v>
      </c>
      <c r="AV21" s="411" t="s">
        <v>370</v>
      </c>
      <c r="AW21" s="411" t="s">
        <v>371</v>
      </c>
      <c r="AX21" s="411" t="s">
        <v>282</v>
      </c>
      <c r="AY21" s="411" t="s">
        <v>283</v>
      </c>
      <c r="AZ21" s="411" t="s">
        <v>372</v>
      </c>
      <c r="BA21" s="411" t="s">
        <v>284</v>
      </c>
      <c r="BB21" s="411" t="s">
        <v>286</v>
      </c>
      <c r="BC21" s="411" t="s">
        <v>287</v>
      </c>
      <c r="BD21" s="411" t="s">
        <v>288</v>
      </c>
      <c r="BE21" s="411" t="s">
        <v>289</v>
      </c>
      <c r="BF21" s="411" t="s">
        <v>373</v>
      </c>
      <c r="BG21" s="411" t="s">
        <v>290</v>
      </c>
      <c r="BH21" s="411" t="s">
        <v>374</v>
      </c>
      <c r="BI21" s="411" t="s">
        <v>375</v>
      </c>
      <c r="BJ21" s="411" t="s">
        <v>376</v>
      </c>
      <c r="BK21" s="412" t="s">
        <v>377</v>
      </c>
    </row>
    <row r="22" spans="1:63" ht="23.25" customHeight="1" x14ac:dyDescent="0.25">
      <c r="A22" s="394" t="s">
        <v>418</v>
      </c>
      <c r="B22" s="869" t="s">
        <v>0</v>
      </c>
      <c r="C22" s="869" t="s">
        <v>0</v>
      </c>
      <c r="D22" s="869" t="s">
        <v>0</v>
      </c>
      <c r="E22" s="869" t="s">
        <v>0</v>
      </c>
      <c r="F22" s="697">
        <v>307</v>
      </c>
      <c r="G22" s="697">
        <v>307</v>
      </c>
      <c r="H22" s="697">
        <v>307</v>
      </c>
      <c r="I22" s="697">
        <v>310</v>
      </c>
      <c r="J22" s="697">
        <v>310</v>
      </c>
      <c r="K22" s="697">
        <v>313</v>
      </c>
      <c r="L22" s="869" t="s">
        <v>0</v>
      </c>
      <c r="M22" s="698">
        <v>315</v>
      </c>
      <c r="N22" s="697">
        <v>315</v>
      </c>
      <c r="O22" s="697">
        <v>315</v>
      </c>
      <c r="P22" s="697">
        <v>319</v>
      </c>
      <c r="Q22" s="697">
        <v>340</v>
      </c>
      <c r="R22" s="697">
        <v>340</v>
      </c>
      <c r="S22" s="697">
        <v>340</v>
      </c>
      <c r="T22" s="869" t="s">
        <v>0</v>
      </c>
      <c r="U22" s="697">
        <v>350</v>
      </c>
      <c r="V22" s="697">
        <v>388</v>
      </c>
      <c r="W22" s="697">
        <v>466</v>
      </c>
      <c r="X22" s="697">
        <v>909</v>
      </c>
      <c r="Y22" s="697">
        <v>466</v>
      </c>
      <c r="Z22" s="697">
        <v>909</v>
      </c>
      <c r="AA22" s="697">
        <v>471</v>
      </c>
      <c r="AB22" s="698">
        <v>531</v>
      </c>
      <c r="AC22" s="699">
        <v>1200</v>
      </c>
      <c r="AD22" s="869" t="s">
        <v>0</v>
      </c>
      <c r="AE22" s="870" t="s">
        <v>0</v>
      </c>
      <c r="AG22" s="413" t="s">
        <v>422</v>
      </c>
      <c r="AH22" s="396" t="str">
        <f>IFERROR(B22*(1-$AH$1),"-")</f>
        <v>-</v>
      </c>
      <c r="AI22" s="396" t="str">
        <f t="shared" ref="AI22:BK26" si="14">IFERROR(C22*(1-$AH$1),"-")</f>
        <v>-</v>
      </c>
      <c r="AJ22" s="396" t="str">
        <f t="shared" si="14"/>
        <v>-</v>
      </c>
      <c r="AK22" s="396" t="str">
        <f t="shared" si="14"/>
        <v>-</v>
      </c>
      <c r="AL22" s="395">
        <f t="shared" si="14"/>
        <v>307</v>
      </c>
      <c r="AM22" s="395">
        <f t="shared" si="14"/>
        <v>307</v>
      </c>
      <c r="AN22" s="470">
        <f t="shared" si="14"/>
        <v>307</v>
      </c>
      <c r="AO22" s="470">
        <f t="shared" si="14"/>
        <v>310</v>
      </c>
      <c r="AP22" s="470">
        <f t="shared" si="14"/>
        <v>310</v>
      </c>
      <c r="AQ22" s="470">
        <f t="shared" si="14"/>
        <v>313</v>
      </c>
      <c r="AR22" s="470" t="str">
        <f t="shared" si="14"/>
        <v>-</v>
      </c>
      <c r="AS22" s="470">
        <f t="shared" si="14"/>
        <v>315</v>
      </c>
      <c r="AT22" s="470">
        <f t="shared" si="14"/>
        <v>315</v>
      </c>
      <c r="AU22" s="470">
        <f t="shared" si="14"/>
        <v>315</v>
      </c>
      <c r="AV22" s="470">
        <f t="shared" si="14"/>
        <v>319</v>
      </c>
      <c r="AW22" s="470">
        <f t="shared" si="14"/>
        <v>340</v>
      </c>
      <c r="AX22" s="470">
        <f t="shared" si="14"/>
        <v>340</v>
      </c>
      <c r="AY22" s="470">
        <f t="shared" si="14"/>
        <v>340</v>
      </c>
      <c r="AZ22" s="470" t="str">
        <f t="shared" si="14"/>
        <v>-</v>
      </c>
      <c r="BA22" s="470">
        <f t="shared" si="14"/>
        <v>350</v>
      </c>
      <c r="BB22" s="470">
        <f t="shared" si="14"/>
        <v>388</v>
      </c>
      <c r="BC22" s="470">
        <f t="shared" si="14"/>
        <v>466</v>
      </c>
      <c r="BD22" s="470">
        <f t="shared" si="14"/>
        <v>909</v>
      </c>
      <c r="BE22" s="470">
        <f t="shared" si="14"/>
        <v>466</v>
      </c>
      <c r="BF22" s="470">
        <f t="shared" si="14"/>
        <v>909</v>
      </c>
      <c r="BG22" s="470">
        <f t="shared" si="14"/>
        <v>471</v>
      </c>
      <c r="BH22" s="470">
        <f t="shared" si="14"/>
        <v>531</v>
      </c>
      <c r="BI22" s="470">
        <f t="shared" si="14"/>
        <v>1200</v>
      </c>
      <c r="BJ22" s="470" t="str">
        <f t="shared" si="14"/>
        <v>-</v>
      </c>
      <c r="BK22" s="471" t="str">
        <f t="shared" si="14"/>
        <v>-</v>
      </c>
    </row>
    <row r="23" spans="1:63" ht="23.25" customHeight="1" x14ac:dyDescent="0.25">
      <c r="A23" s="489" t="s">
        <v>426</v>
      </c>
      <c r="B23" s="700">
        <v>558</v>
      </c>
      <c r="C23" s="700">
        <v>558</v>
      </c>
      <c r="D23" s="700">
        <v>558</v>
      </c>
      <c r="E23" s="700">
        <v>558</v>
      </c>
      <c r="F23" s="871" t="s">
        <v>0</v>
      </c>
      <c r="G23" s="871" t="s">
        <v>0</v>
      </c>
      <c r="H23" s="871" t="s">
        <v>0</v>
      </c>
      <c r="I23" s="871" t="s">
        <v>0</v>
      </c>
      <c r="J23" s="871" t="s">
        <v>0</v>
      </c>
      <c r="K23" s="871" t="s">
        <v>0</v>
      </c>
      <c r="L23" s="871" t="s">
        <v>0</v>
      </c>
      <c r="M23" s="871" t="s">
        <v>0</v>
      </c>
      <c r="N23" s="871" t="s">
        <v>0</v>
      </c>
      <c r="O23" s="871" t="s">
        <v>0</v>
      </c>
      <c r="P23" s="871" t="s">
        <v>0</v>
      </c>
      <c r="Q23" s="871" t="s">
        <v>0</v>
      </c>
      <c r="R23" s="871" t="s">
        <v>0</v>
      </c>
      <c r="S23" s="871" t="s">
        <v>0</v>
      </c>
      <c r="T23" s="871" t="s">
        <v>0</v>
      </c>
      <c r="U23" s="871" t="s">
        <v>0</v>
      </c>
      <c r="V23" s="871" t="s">
        <v>0</v>
      </c>
      <c r="W23" s="871" t="s">
        <v>0</v>
      </c>
      <c r="X23" s="871" t="s">
        <v>0</v>
      </c>
      <c r="Y23" s="871" t="s">
        <v>0</v>
      </c>
      <c r="Z23" s="871" t="s">
        <v>0</v>
      </c>
      <c r="AA23" s="871" t="s">
        <v>0</v>
      </c>
      <c r="AB23" s="871" t="s">
        <v>0</v>
      </c>
      <c r="AC23" s="871" t="s">
        <v>0</v>
      </c>
      <c r="AD23" s="871" t="s">
        <v>0</v>
      </c>
      <c r="AE23" s="875" t="s">
        <v>0</v>
      </c>
      <c r="AG23" s="414" t="s">
        <v>427</v>
      </c>
      <c r="AH23" s="399">
        <f>IFERROR(B23*(1-$AH$1),"-")</f>
        <v>558</v>
      </c>
      <c r="AI23" s="399">
        <f t="shared" si="14"/>
        <v>558</v>
      </c>
      <c r="AJ23" s="399">
        <f t="shared" si="14"/>
        <v>558</v>
      </c>
      <c r="AK23" s="399">
        <f t="shared" si="14"/>
        <v>558</v>
      </c>
      <c r="AL23" s="398" t="str">
        <f t="shared" si="14"/>
        <v>-</v>
      </c>
      <c r="AM23" s="398" t="str">
        <f t="shared" si="14"/>
        <v>-</v>
      </c>
      <c r="AN23" s="472" t="str">
        <f t="shared" si="14"/>
        <v>-</v>
      </c>
      <c r="AO23" s="472" t="str">
        <f t="shared" si="14"/>
        <v>-</v>
      </c>
      <c r="AP23" s="472" t="str">
        <f t="shared" si="14"/>
        <v>-</v>
      </c>
      <c r="AQ23" s="472" t="str">
        <f t="shared" si="14"/>
        <v>-</v>
      </c>
      <c r="AR23" s="472" t="str">
        <f t="shared" si="14"/>
        <v>-</v>
      </c>
      <c r="AS23" s="472" t="str">
        <f t="shared" si="14"/>
        <v>-</v>
      </c>
      <c r="AT23" s="472" t="str">
        <f t="shared" si="14"/>
        <v>-</v>
      </c>
      <c r="AU23" s="472" t="str">
        <f t="shared" si="14"/>
        <v>-</v>
      </c>
      <c r="AV23" s="472" t="str">
        <f t="shared" si="14"/>
        <v>-</v>
      </c>
      <c r="AW23" s="472" t="str">
        <f t="shared" si="14"/>
        <v>-</v>
      </c>
      <c r="AX23" s="472" t="str">
        <f t="shared" si="14"/>
        <v>-</v>
      </c>
      <c r="AY23" s="472" t="str">
        <f t="shared" si="14"/>
        <v>-</v>
      </c>
      <c r="AZ23" s="472" t="str">
        <f t="shared" si="14"/>
        <v>-</v>
      </c>
      <c r="BA23" s="472" t="str">
        <f t="shared" si="14"/>
        <v>-</v>
      </c>
      <c r="BB23" s="472" t="str">
        <f t="shared" si="14"/>
        <v>-</v>
      </c>
      <c r="BC23" s="472" t="str">
        <f t="shared" si="14"/>
        <v>-</v>
      </c>
      <c r="BD23" s="472" t="str">
        <f t="shared" si="14"/>
        <v>-</v>
      </c>
      <c r="BE23" s="472" t="str">
        <f t="shared" si="14"/>
        <v>-</v>
      </c>
      <c r="BF23" s="472" t="str">
        <f t="shared" si="14"/>
        <v>-</v>
      </c>
      <c r="BG23" s="472" t="str">
        <f t="shared" si="14"/>
        <v>-</v>
      </c>
      <c r="BH23" s="472" t="str">
        <f t="shared" si="14"/>
        <v>-</v>
      </c>
      <c r="BI23" s="472" t="str">
        <f t="shared" si="14"/>
        <v>-</v>
      </c>
      <c r="BJ23" s="472" t="str">
        <f t="shared" si="14"/>
        <v>-</v>
      </c>
      <c r="BK23" s="473" t="str">
        <f t="shared" si="14"/>
        <v>-</v>
      </c>
    </row>
    <row r="24" spans="1:63" ht="23.25" customHeight="1" x14ac:dyDescent="0.25">
      <c r="A24" s="491" t="s">
        <v>419</v>
      </c>
      <c r="B24" s="876" t="s">
        <v>0</v>
      </c>
      <c r="C24" s="876" t="s">
        <v>0</v>
      </c>
      <c r="D24" s="876" t="s">
        <v>0</v>
      </c>
      <c r="E24" s="876" t="s">
        <v>0</v>
      </c>
      <c r="F24" s="876" t="s">
        <v>0</v>
      </c>
      <c r="G24" s="876" t="s">
        <v>0</v>
      </c>
      <c r="H24" s="701">
        <v>407</v>
      </c>
      <c r="I24" s="876" t="s">
        <v>0</v>
      </c>
      <c r="J24" s="701">
        <v>407</v>
      </c>
      <c r="K24" s="701">
        <v>429</v>
      </c>
      <c r="L24" s="701">
        <v>444</v>
      </c>
      <c r="M24" s="876" t="s">
        <v>0</v>
      </c>
      <c r="N24" s="701">
        <v>444</v>
      </c>
      <c r="O24" s="876" t="s">
        <v>0</v>
      </c>
      <c r="P24" s="876" t="s">
        <v>0</v>
      </c>
      <c r="Q24" s="876" t="s">
        <v>0</v>
      </c>
      <c r="R24" s="701">
        <v>494</v>
      </c>
      <c r="S24" s="698">
        <v>532</v>
      </c>
      <c r="T24" s="877" t="s">
        <v>0</v>
      </c>
      <c r="U24" s="701">
        <v>551</v>
      </c>
      <c r="V24" s="701">
        <v>565</v>
      </c>
      <c r="W24" s="701">
        <v>603</v>
      </c>
      <c r="X24" s="876" t="s">
        <v>0</v>
      </c>
      <c r="Y24" s="701">
        <v>622</v>
      </c>
      <c r="Z24" s="876" t="s">
        <v>0</v>
      </c>
      <c r="AA24" s="876" t="s">
        <v>0</v>
      </c>
      <c r="AB24" s="876" t="s">
        <v>0</v>
      </c>
      <c r="AC24" s="876" t="s">
        <v>0</v>
      </c>
      <c r="AD24" s="701">
        <v>837</v>
      </c>
      <c r="AE24" s="729">
        <v>899</v>
      </c>
      <c r="AG24" s="413" t="s">
        <v>423</v>
      </c>
      <c r="AH24" s="396" t="str">
        <f>IFERROR(B24*(1-$AH$1),"-")</f>
        <v>-</v>
      </c>
      <c r="AI24" s="396" t="str">
        <f t="shared" si="14"/>
        <v>-</v>
      </c>
      <c r="AJ24" s="396" t="str">
        <f t="shared" si="14"/>
        <v>-</v>
      </c>
      <c r="AK24" s="396" t="str">
        <f t="shared" si="14"/>
        <v>-</v>
      </c>
      <c r="AL24" s="396" t="str">
        <f t="shared" si="14"/>
        <v>-</v>
      </c>
      <c r="AM24" s="396" t="str">
        <f t="shared" si="14"/>
        <v>-</v>
      </c>
      <c r="AN24" s="470">
        <f t="shared" si="14"/>
        <v>407</v>
      </c>
      <c r="AO24" s="470" t="str">
        <f t="shared" si="14"/>
        <v>-</v>
      </c>
      <c r="AP24" s="470">
        <f t="shared" si="14"/>
        <v>407</v>
      </c>
      <c r="AQ24" s="470">
        <f t="shared" si="14"/>
        <v>429</v>
      </c>
      <c r="AR24" s="470">
        <f t="shared" si="14"/>
        <v>444</v>
      </c>
      <c r="AS24" s="470" t="str">
        <f t="shared" si="14"/>
        <v>-</v>
      </c>
      <c r="AT24" s="470">
        <f t="shared" si="14"/>
        <v>444</v>
      </c>
      <c r="AU24" s="470" t="str">
        <f t="shared" si="14"/>
        <v>-</v>
      </c>
      <c r="AV24" s="470" t="str">
        <f t="shared" si="14"/>
        <v>-</v>
      </c>
      <c r="AW24" s="470" t="str">
        <f t="shared" si="14"/>
        <v>-</v>
      </c>
      <c r="AX24" s="470">
        <f t="shared" si="14"/>
        <v>494</v>
      </c>
      <c r="AY24" s="470">
        <f t="shared" si="14"/>
        <v>532</v>
      </c>
      <c r="AZ24" s="275" t="str">
        <f t="shared" si="14"/>
        <v>-</v>
      </c>
      <c r="BA24" s="470">
        <f t="shared" si="14"/>
        <v>551</v>
      </c>
      <c r="BB24" s="470">
        <f t="shared" si="14"/>
        <v>565</v>
      </c>
      <c r="BC24" s="470">
        <f t="shared" si="14"/>
        <v>603</v>
      </c>
      <c r="BD24" s="470" t="str">
        <f t="shared" si="14"/>
        <v>-</v>
      </c>
      <c r="BE24" s="470">
        <f t="shared" si="14"/>
        <v>622</v>
      </c>
      <c r="BF24" s="470" t="str">
        <f t="shared" si="14"/>
        <v>-</v>
      </c>
      <c r="BG24" s="470" t="str">
        <f t="shared" si="14"/>
        <v>-</v>
      </c>
      <c r="BH24" s="470" t="str">
        <f t="shared" si="14"/>
        <v>-</v>
      </c>
      <c r="BI24" s="470" t="str">
        <f t="shared" si="14"/>
        <v>-</v>
      </c>
      <c r="BJ24" s="470">
        <f t="shared" si="14"/>
        <v>837</v>
      </c>
      <c r="BK24" s="471">
        <f t="shared" si="14"/>
        <v>899</v>
      </c>
    </row>
    <row r="25" spans="1:63" ht="23.25" customHeight="1" x14ac:dyDescent="0.25">
      <c r="A25" s="488" t="s">
        <v>420</v>
      </c>
      <c r="B25" s="871" t="s">
        <v>0</v>
      </c>
      <c r="C25" s="871" t="s">
        <v>0</v>
      </c>
      <c r="D25" s="871" t="s">
        <v>0</v>
      </c>
      <c r="E25" s="871" t="s">
        <v>0</v>
      </c>
      <c r="F25" s="871" t="s">
        <v>0</v>
      </c>
      <c r="G25" s="871" t="s">
        <v>0</v>
      </c>
      <c r="H25" s="700">
        <v>721</v>
      </c>
      <c r="I25" s="871" t="s">
        <v>0</v>
      </c>
      <c r="J25" s="700">
        <v>721</v>
      </c>
      <c r="K25" s="700">
        <v>739</v>
      </c>
      <c r="L25" s="871" t="s">
        <v>0</v>
      </c>
      <c r="M25" s="871" t="s">
        <v>0</v>
      </c>
      <c r="N25" s="700">
        <v>766</v>
      </c>
      <c r="O25" s="871" t="s">
        <v>0</v>
      </c>
      <c r="P25" s="871" t="s">
        <v>0</v>
      </c>
      <c r="Q25" s="871" t="s">
        <v>0</v>
      </c>
      <c r="R25" s="700">
        <v>842</v>
      </c>
      <c r="S25" s="871" t="s">
        <v>0</v>
      </c>
      <c r="T25" s="871" t="s">
        <v>0</v>
      </c>
      <c r="U25" s="700">
        <v>906</v>
      </c>
      <c r="V25" s="700">
        <v>971</v>
      </c>
      <c r="W25" s="702">
        <v>1035</v>
      </c>
      <c r="X25" s="871" t="s">
        <v>0</v>
      </c>
      <c r="Y25" s="702">
        <v>1068</v>
      </c>
      <c r="Z25" s="871" t="s">
        <v>0</v>
      </c>
      <c r="AA25" s="703">
        <v>1197</v>
      </c>
      <c r="AB25" s="702">
        <v>1347</v>
      </c>
      <c r="AC25" s="871" t="s">
        <v>0</v>
      </c>
      <c r="AD25" s="702">
        <v>1557</v>
      </c>
      <c r="AE25" s="704">
        <v>1591</v>
      </c>
      <c r="AG25" s="414" t="s">
        <v>424</v>
      </c>
      <c r="AH25" s="399" t="str">
        <f t="shared" ref="AH25:AH26" si="15">IFERROR(B25*(1-$AH$1),"-")</f>
        <v>-</v>
      </c>
      <c r="AI25" s="399" t="str">
        <f t="shared" ref="AI25:AI26" si="16">IFERROR(C25*(1-$AH$1),"-")</f>
        <v>-</v>
      </c>
      <c r="AJ25" s="399" t="str">
        <f t="shared" ref="AJ25:AJ26" si="17">IFERROR(D25*(1-$AH$1),"-")</f>
        <v>-</v>
      </c>
      <c r="AK25" s="399" t="str">
        <f t="shared" ref="AK25:AK26" si="18">IFERROR(E25*(1-$AH$1),"-")</f>
        <v>-</v>
      </c>
      <c r="AL25" s="398" t="str">
        <f t="shared" ref="AL25:AL26" si="19">IFERROR(F25*(1-$AH$1),"-")</f>
        <v>-</v>
      </c>
      <c r="AM25" s="398" t="str">
        <f t="shared" ref="AM25:AM26" si="20">IFERROR(G25*(1-$AH$1),"-")</f>
        <v>-</v>
      </c>
      <c r="AN25" s="472">
        <f t="shared" ref="AN25:AN26" si="21">IFERROR(H25*(1-$AH$1),"-")</f>
        <v>721</v>
      </c>
      <c r="AO25" s="472" t="str">
        <f t="shared" ref="AO25:AO26" si="22">IFERROR(I25*(1-$AH$1),"-")</f>
        <v>-</v>
      </c>
      <c r="AP25" s="472">
        <f t="shared" ref="AP25:AP26" si="23">IFERROR(J25*(1-$AH$1),"-")</f>
        <v>721</v>
      </c>
      <c r="AQ25" s="472">
        <f t="shared" ref="AQ25:AQ26" si="24">IFERROR(K25*(1-$AH$1),"-")</f>
        <v>739</v>
      </c>
      <c r="AR25" s="472" t="str">
        <f t="shared" ref="AR25:AR26" si="25">IFERROR(L25*(1-$AH$1),"-")</f>
        <v>-</v>
      </c>
      <c r="AS25" s="472" t="str">
        <f t="shared" ref="AS25:AS26" si="26">IFERROR(M25*(1-$AH$1),"-")</f>
        <v>-</v>
      </c>
      <c r="AT25" s="472">
        <f t="shared" ref="AT25:AT26" si="27">IFERROR(N25*(1-$AH$1),"-")</f>
        <v>766</v>
      </c>
      <c r="AU25" s="472" t="str">
        <f t="shared" ref="AU25:AU26" si="28">IFERROR(O25*(1-$AH$1),"-")</f>
        <v>-</v>
      </c>
      <c r="AV25" s="472" t="str">
        <f t="shared" ref="AV25:AV26" si="29">IFERROR(P25*(1-$AH$1),"-")</f>
        <v>-</v>
      </c>
      <c r="AW25" s="472" t="str">
        <f t="shared" ref="AW25:AW26" si="30">IFERROR(Q25*(1-$AH$1),"-")</f>
        <v>-</v>
      </c>
      <c r="AX25" s="472">
        <f t="shared" ref="AX25:AX26" si="31">IFERROR(R25*(1-$AH$1),"-")</f>
        <v>842</v>
      </c>
      <c r="AY25" s="472" t="str">
        <f t="shared" si="14"/>
        <v>-</v>
      </c>
      <c r="AZ25" s="472" t="str">
        <f t="shared" si="14"/>
        <v>-</v>
      </c>
      <c r="BA25" s="472">
        <f t="shared" si="14"/>
        <v>906</v>
      </c>
      <c r="BB25" s="472">
        <f t="shared" si="14"/>
        <v>971</v>
      </c>
      <c r="BC25" s="472">
        <f t="shared" si="14"/>
        <v>1035</v>
      </c>
      <c r="BD25" s="472" t="str">
        <f t="shared" si="14"/>
        <v>-</v>
      </c>
      <c r="BE25" s="472">
        <f t="shared" si="14"/>
        <v>1068</v>
      </c>
      <c r="BF25" s="472" t="str">
        <f t="shared" si="14"/>
        <v>-</v>
      </c>
      <c r="BG25" s="472">
        <f t="shared" si="14"/>
        <v>1197</v>
      </c>
      <c r="BH25" s="472">
        <f t="shared" si="14"/>
        <v>1347</v>
      </c>
      <c r="BI25" s="472" t="str">
        <f t="shared" si="14"/>
        <v>-</v>
      </c>
      <c r="BJ25" s="472">
        <f t="shared" si="14"/>
        <v>1557</v>
      </c>
      <c r="BK25" s="473">
        <f t="shared" si="14"/>
        <v>1591</v>
      </c>
    </row>
    <row r="26" spans="1:63" ht="23.25" customHeight="1" thickBot="1" x14ac:dyDescent="0.3">
      <c r="A26" s="490" t="s">
        <v>421</v>
      </c>
      <c r="B26" s="872" t="s">
        <v>0</v>
      </c>
      <c r="C26" s="872" t="s">
        <v>0</v>
      </c>
      <c r="D26" s="872" t="s">
        <v>0</v>
      </c>
      <c r="E26" s="872" t="s">
        <v>0</v>
      </c>
      <c r="F26" s="872" t="s">
        <v>0</v>
      </c>
      <c r="G26" s="872" t="s">
        <v>0</v>
      </c>
      <c r="H26" s="872" t="s">
        <v>0</v>
      </c>
      <c r="I26" s="872" t="s">
        <v>0</v>
      </c>
      <c r="J26" s="872" t="s">
        <v>0</v>
      </c>
      <c r="K26" s="705">
        <v>1132</v>
      </c>
      <c r="L26" s="705">
        <v>1194</v>
      </c>
      <c r="M26" s="872" t="s">
        <v>0</v>
      </c>
      <c r="N26" s="705">
        <v>1194</v>
      </c>
      <c r="O26" s="872" t="s">
        <v>0</v>
      </c>
      <c r="P26" s="705">
        <v>1194</v>
      </c>
      <c r="Q26" s="872" t="s">
        <v>0</v>
      </c>
      <c r="R26" s="872" t="s">
        <v>0</v>
      </c>
      <c r="S26" s="705">
        <v>1254</v>
      </c>
      <c r="T26" s="872" t="s">
        <v>0</v>
      </c>
      <c r="U26" s="872" t="s">
        <v>0</v>
      </c>
      <c r="V26" s="872" t="s">
        <v>0</v>
      </c>
      <c r="W26" s="872" t="s">
        <v>0</v>
      </c>
      <c r="X26" s="872" t="s">
        <v>0</v>
      </c>
      <c r="Y26" s="872" t="s">
        <v>0</v>
      </c>
      <c r="Z26" s="872" t="s">
        <v>0</v>
      </c>
      <c r="AA26" s="706">
        <v>1584</v>
      </c>
      <c r="AB26" s="872" t="s">
        <v>0</v>
      </c>
      <c r="AC26" s="872" t="s">
        <v>0</v>
      </c>
      <c r="AD26" s="872" t="s">
        <v>0</v>
      </c>
      <c r="AE26" s="874" t="s">
        <v>0</v>
      </c>
      <c r="AG26" s="494" t="s">
        <v>425</v>
      </c>
      <c r="AH26" s="401" t="str">
        <f t="shared" si="15"/>
        <v>-</v>
      </c>
      <c r="AI26" s="401" t="str">
        <f t="shared" si="16"/>
        <v>-</v>
      </c>
      <c r="AJ26" s="401" t="str">
        <f t="shared" si="17"/>
        <v>-</v>
      </c>
      <c r="AK26" s="401" t="str">
        <f t="shared" si="18"/>
        <v>-</v>
      </c>
      <c r="AL26" s="401" t="str">
        <f t="shared" si="19"/>
        <v>-</v>
      </c>
      <c r="AM26" s="401" t="str">
        <f t="shared" si="20"/>
        <v>-</v>
      </c>
      <c r="AN26" s="401" t="str">
        <f t="shared" si="21"/>
        <v>-</v>
      </c>
      <c r="AO26" s="401" t="str">
        <f t="shared" si="22"/>
        <v>-</v>
      </c>
      <c r="AP26" s="401" t="str">
        <f t="shared" si="23"/>
        <v>-</v>
      </c>
      <c r="AQ26" s="401">
        <f t="shared" si="24"/>
        <v>1132</v>
      </c>
      <c r="AR26" s="401">
        <f t="shared" si="25"/>
        <v>1194</v>
      </c>
      <c r="AS26" s="401" t="str">
        <f t="shared" si="26"/>
        <v>-</v>
      </c>
      <c r="AT26" s="401">
        <f t="shared" si="27"/>
        <v>1194</v>
      </c>
      <c r="AU26" s="401" t="str">
        <f t="shared" si="28"/>
        <v>-</v>
      </c>
      <c r="AV26" s="401">
        <f t="shared" si="29"/>
        <v>1194</v>
      </c>
      <c r="AW26" s="401" t="str">
        <f t="shared" si="30"/>
        <v>-</v>
      </c>
      <c r="AX26" s="401" t="str">
        <f t="shared" si="31"/>
        <v>-</v>
      </c>
      <c r="AY26" s="401">
        <f t="shared" si="14"/>
        <v>1254</v>
      </c>
      <c r="AZ26" s="401" t="str">
        <f t="shared" si="14"/>
        <v>-</v>
      </c>
      <c r="BA26" s="401" t="str">
        <f t="shared" si="14"/>
        <v>-</v>
      </c>
      <c r="BB26" s="401" t="str">
        <f t="shared" si="14"/>
        <v>-</v>
      </c>
      <c r="BC26" s="401" t="str">
        <f t="shared" si="14"/>
        <v>-</v>
      </c>
      <c r="BD26" s="401" t="str">
        <f t="shared" si="14"/>
        <v>-</v>
      </c>
      <c r="BE26" s="401" t="str">
        <f t="shared" si="14"/>
        <v>-</v>
      </c>
      <c r="BF26" s="401" t="str">
        <f t="shared" si="14"/>
        <v>-</v>
      </c>
      <c r="BG26" s="401">
        <f t="shared" si="14"/>
        <v>1584</v>
      </c>
      <c r="BH26" s="401" t="str">
        <f t="shared" si="14"/>
        <v>-</v>
      </c>
      <c r="BI26" s="401" t="str">
        <f t="shared" si="14"/>
        <v>-</v>
      </c>
      <c r="BJ26" s="401" t="str">
        <f t="shared" si="14"/>
        <v>-</v>
      </c>
      <c r="BK26" s="474" t="str">
        <f t="shared" si="14"/>
        <v>-</v>
      </c>
    </row>
    <row r="27" spans="1:63" x14ac:dyDescent="0.25">
      <c r="A27" s="256"/>
      <c r="B27" s="256"/>
      <c r="C27" s="256"/>
      <c r="D27" s="256"/>
      <c r="E27" s="256"/>
      <c r="F27" s="292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G27" s="256"/>
      <c r="AH27" s="256"/>
      <c r="AI27" s="256"/>
      <c r="AJ27" s="256"/>
      <c r="AK27" s="256"/>
      <c r="AL27" s="292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</row>
    <row r="28" spans="1:63" ht="6" customHeight="1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</row>
    <row r="29" spans="1:63" x14ac:dyDescent="0.25">
      <c r="A29" s="293" t="s">
        <v>314</v>
      </c>
      <c r="B29" s="256"/>
      <c r="C29" s="294"/>
      <c r="D29" s="267"/>
      <c r="E29" s="295"/>
      <c r="F29" s="295"/>
      <c r="G29" s="295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G29" s="293" t="s">
        <v>314</v>
      </c>
      <c r="AH29" s="256"/>
      <c r="AJ29" s="294"/>
      <c r="AK29" s="267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</row>
    <row r="30" spans="1:63" ht="17.25" customHeight="1" x14ac:dyDescent="0.25">
      <c r="A30" s="292" t="s">
        <v>218</v>
      </c>
      <c r="B30" s="256"/>
      <c r="C30" s="1108"/>
      <c r="D30" s="1109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G30" s="292" t="s">
        <v>218</v>
      </c>
      <c r="AH30" s="256"/>
      <c r="AJ30" s="1110"/>
      <c r="AK30" s="1110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</row>
    <row r="31" spans="1:63" x14ac:dyDescent="0.25">
      <c r="A31" s="256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146"/>
      <c r="AY31" s="146"/>
      <c r="AZ31" s="146"/>
      <c r="BA31" s="146"/>
    </row>
    <row r="32" spans="1:63" x14ac:dyDescent="0.25">
      <c r="A32" s="296" t="s">
        <v>12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G32" s="296" t="s">
        <v>12</v>
      </c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146"/>
      <c r="AY32" s="146"/>
      <c r="AZ32" s="146"/>
      <c r="BA32" s="146"/>
    </row>
    <row r="33" spans="1:53" x14ac:dyDescent="0.25">
      <c r="A33" s="296" t="s">
        <v>14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G33" s="296" t="s">
        <v>14</v>
      </c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146"/>
      <c r="AY33" s="146"/>
      <c r="AZ33" s="146"/>
      <c r="BA33" s="146"/>
    </row>
    <row r="34" spans="1:53" x14ac:dyDescent="0.25">
      <c r="A34" s="296" t="s">
        <v>15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G34" s="296" t="s">
        <v>15</v>
      </c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146"/>
      <c r="AY34" s="146"/>
      <c r="AZ34" s="146"/>
      <c r="BA34" s="146"/>
    </row>
    <row r="35" spans="1:53" x14ac:dyDescent="0.25">
      <c r="A35" s="296" t="s">
        <v>16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G35" s="296" t="s">
        <v>16</v>
      </c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146"/>
      <c r="AY35" s="146"/>
      <c r="AZ35" s="146"/>
      <c r="BA35" s="146"/>
    </row>
    <row r="36" spans="1:53" x14ac:dyDescent="0.25">
      <c r="A36" s="1111" t="s">
        <v>17</v>
      </c>
      <c r="B36" s="1111"/>
      <c r="C36" s="1111"/>
      <c r="D36" s="1111"/>
      <c r="E36" s="1111"/>
      <c r="F36" s="1111"/>
      <c r="G36" s="1111"/>
      <c r="H36" s="1111"/>
      <c r="I36" s="1111"/>
      <c r="J36" s="1111"/>
      <c r="K36" s="1111"/>
      <c r="L36" s="1111"/>
      <c r="M36" s="1111"/>
      <c r="N36" s="1111"/>
      <c r="O36" s="1111"/>
      <c r="P36" s="1111"/>
      <c r="Q36" s="1111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G36" s="1111" t="s">
        <v>17</v>
      </c>
      <c r="AH36" s="1111"/>
      <c r="AI36" s="1111"/>
      <c r="AJ36" s="1111"/>
      <c r="AK36" s="1111"/>
      <c r="AL36" s="1111"/>
      <c r="AM36" s="1111"/>
      <c r="AN36" s="1111"/>
      <c r="AO36" s="1111"/>
      <c r="AP36" s="1111"/>
      <c r="AQ36" s="1111"/>
      <c r="AR36" s="1111"/>
      <c r="AS36" s="1111"/>
      <c r="AT36" s="1111"/>
      <c r="AU36" s="1111"/>
      <c r="AV36" s="1111"/>
      <c r="AW36" s="1111"/>
      <c r="AX36" s="146"/>
      <c r="AY36" s="146"/>
      <c r="AZ36" s="146"/>
      <c r="BA36" s="146"/>
    </row>
    <row r="37" spans="1:53" ht="27" customHeight="1" x14ac:dyDescent="0.25">
      <c r="A37" s="1112" t="s">
        <v>44</v>
      </c>
      <c r="B37" s="1112"/>
      <c r="C37" s="1112"/>
      <c r="D37" s="1112"/>
      <c r="E37" s="1112"/>
      <c r="F37" s="1112"/>
      <c r="G37" s="1112"/>
      <c r="H37" s="1112"/>
      <c r="I37" s="1112"/>
      <c r="J37" s="1112"/>
      <c r="K37" s="1112"/>
      <c r="L37" s="1112"/>
      <c r="M37" s="1112"/>
      <c r="N37" s="1112"/>
      <c r="O37" s="1112"/>
      <c r="P37" s="1112"/>
      <c r="Q37" s="1112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G37" s="1112" t="s">
        <v>44</v>
      </c>
      <c r="AH37" s="1112"/>
      <c r="AI37" s="1112"/>
      <c r="AJ37" s="1112"/>
      <c r="AK37" s="1112"/>
      <c r="AL37" s="1112"/>
      <c r="AM37" s="1112"/>
      <c r="AN37" s="1112"/>
      <c r="AO37" s="1112"/>
      <c r="AP37" s="1112"/>
      <c r="AQ37" s="1112"/>
      <c r="AR37" s="1112"/>
      <c r="AS37" s="1112"/>
      <c r="AT37" s="1112"/>
      <c r="AU37" s="1112"/>
      <c r="AV37" s="1112"/>
      <c r="AW37" s="1112"/>
      <c r="AX37" s="146"/>
      <c r="AY37" s="146"/>
      <c r="AZ37" s="146"/>
      <c r="BA37" s="146"/>
    </row>
    <row r="38" spans="1:53" x14ac:dyDescent="0.25">
      <c r="A38" s="256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</row>
    <row r="39" spans="1:53" x14ac:dyDescent="0.25">
      <c r="A39" s="25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</row>
    <row r="40" spans="1:53" x14ac:dyDescent="0.25">
      <c r="A40" s="256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</row>
    <row r="41" spans="1:53" x14ac:dyDescent="0.25">
      <c r="A41" s="256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</row>
    <row r="42" spans="1:53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</row>
    <row r="43" spans="1:53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</row>
    <row r="44" spans="1:53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</row>
    <row r="45" spans="1:53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</row>
  </sheetData>
  <sheetProtection algorithmName="SHA-512" hashValue="AReDzaPnD2ViM0/4xsokebYTzDr9SBZNpmlExuYm1aD5kfUmkjjXwkfpKRAu4BVMEkafygcTs8y+5ZI9NnHvuQ==" saltValue="oiaHAcXCjaeLerc2V+CEcQ==" spinCount="100000" sheet="1" objects="1" scenarios="1"/>
  <mergeCells count="12">
    <mergeCell ref="A4:A5"/>
    <mergeCell ref="AG4:AG5"/>
    <mergeCell ref="A8:N8"/>
    <mergeCell ref="AG8:AT8"/>
    <mergeCell ref="A19:N19"/>
    <mergeCell ref="AG19:AT19"/>
    <mergeCell ref="C30:D30"/>
    <mergeCell ref="AJ30:AK30"/>
    <mergeCell ref="A36:Q36"/>
    <mergeCell ref="AG36:AW36"/>
    <mergeCell ref="A37:Q37"/>
    <mergeCell ref="AG37:AW37"/>
  </mergeCells>
  <pageMargins left="0.31496062992125984" right="0.31496062992125984" top="0.55118110236220474" bottom="0.55118110236220474" header="0.31496062992125984" footer="0.31496062992125984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G60"/>
  <sheetViews>
    <sheetView zoomScale="90" zoomScaleNormal="90" workbookViewId="0">
      <pane xSplit="31" ySplit="10" topLeftCell="AF19" activePane="bottomRight" state="frozen"/>
      <selection activeCell="AD1" sqref="AD1"/>
      <selection pane="topRight" activeCell="AF1" sqref="AF1"/>
      <selection pane="bottomLeft" activeCell="AD11" sqref="AD11"/>
      <selection pane="bottomRight" activeCell="AE23" sqref="AE23"/>
    </sheetView>
  </sheetViews>
  <sheetFormatPr defaultColWidth="9.140625" defaultRowHeight="15" outlineLevelCol="1" x14ac:dyDescent="0.25"/>
  <cols>
    <col min="1" max="1" width="65.5703125" style="257" hidden="1" customWidth="1" outlineLevel="1"/>
    <col min="2" max="23" width="9.140625" style="257" hidden="1" customWidth="1" outlineLevel="1"/>
    <col min="24" max="24" width="9.5703125" style="257" hidden="1" customWidth="1" outlineLevel="1"/>
    <col min="25" max="25" width="9.140625" style="257" hidden="1" customWidth="1" outlineLevel="1"/>
    <col min="26" max="26" width="6.28515625" style="257" hidden="1" customWidth="1" outlineLevel="1"/>
    <col min="27" max="27" width="11" style="257" hidden="1" customWidth="1" outlineLevel="1"/>
    <col min="28" max="28" width="9.28515625" style="257" hidden="1" customWidth="1" outlineLevel="1"/>
    <col min="29" max="29" width="6.7109375" style="257" hidden="1" customWidth="1" outlineLevel="1"/>
    <col min="30" max="30" width="2.28515625" style="257" customWidth="1" collapsed="1"/>
    <col min="31" max="31" width="65.5703125" style="257" customWidth="1"/>
    <col min="32" max="41" width="9.140625" style="257"/>
    <col min="42" max="42" width="10.140625" style="257" customWidth="1"/>
    <col min="43" max="43" width="12.85546875" style="257" customWidth="1"/>
    <col min="44" max="16384" width="9.140625" style="257"/>
  </cols>
  <sheetData>
    <row r="1" spans="1:59" ht="20.25" x14ac:dyDescent="0.3">
      <c r="A1" s="255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E1" s="42" t="s">
        <v>188</v>
      </c>
      <c r="AF1" s="70">
        <f>'Установка скидки'!$F$11</f>
        <v>0</v>
      </c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</row>
    <row r="2" spans="1:59" ht="15" customHeight="1" x14ac:dyDescent="0.3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E2" s="42"/>
      <c r="AF2" s="258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</row>
    <row r="3" spans="1:59" ht="15" customHeight="1" x14ac:dyDescent="0.3">
      <c r="A3" s="255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E3" s="42"/>
      <c r="AF3" s="258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</row>
    <row r="4" spans="1:59" ht="15" customHeight="1" x14ac:dyDescent="0.25">
      <c r="A4" s="1113"/>
      <c r="B4" s="256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6"/>
      <c r="V4" s="256"/>
      <c r="W4" s="256"/>
      <c r="X4" s="256"/>
      <c r="Y4" s="256"/>
      <c r="Z4" s="256"/>
      <c r="AE4" s="1113"/>
      <c r="AF4" s="256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6"/>
    </row>
    <row r="5" spans="1:59" ht="15" customHeight="1" x14ac:dyDescent="0.25">
      <c r="A5" s="1113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6"/>
      <c r="V5" s="256"/>
      <c r="W5" s="256"/>
      <c r="X5" s="256"/>
      <c r="Y5" s="256"/>
      <c r="Z5" s="256"/>
      <c r="AE5" s="1113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6"/>
    </row>
    <row r="6" spans="1:59" ht="15" customHeight="1" x14ac:dyDescent="0.3">
      <c r="A6" s="255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6"/>
      <c r="V6" s="256"/>
      <c r="W6" s="256"/>
      <c r="X6" s="256"/>
      <c r="Y6" s="256"/>
      <c r="Z6" s="256"/>
      <c r="AE6" s="255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6"/>
    </row>
    <row r="7" spans="1:59" ht="15" customHeight="1" x14ac:dyDescent="0.3">
      <c r="A7" s="255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E7" s="255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</row>
    <row r="8" spans="1:59" ht="20.25" x14ac:dyDescent="0.3">
      <c r="A8" s="1115" t="s">
        <v>270</v>
      </c>
      <c r="B8" s="1115"/>
      <c r="C8" s="1115"/>
      <c r="D8" s="1115"/>
      <c r="E8" s="1115"/>
      <c r="F8" s="1115"/>
      <c r="G8" s="1115"/>
      <c r="H8" s="1115"/>
      <c r="I8" s="1115"/>
      <c r="J8" s="1115"/>
      <c r="K8" s="1115"/>
      <c r="L8" s="1115"/>
      <c r="M8" s="1115"/>
      <c r="N8" s="1115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E8" s="1115" t="s">
        <v>270</v>
      </c>
      <c r="AF8" s="1115"/>
      <c r="AG8" s="1115"/>
      <c r="AH8" s="1115"/>
      <c r="AI8" s="1115"/>
      <c r="AJ8" s="1115"/>
      <c r="AK8" s="1115"/>
      <c r="AL8" s="1115"/>
      <c r="AM8" s="1115"/>
      <c r="AN8" s="1115"/>
      <c r="AO8" s="1115"/>
      <c r="AP8" s="1115"/>
      <c r="AQ8" s="1115"/>
      <c r="AR8" s="1115"/>
      <c r="AS8" s="256"/>
      <c r="AT8" s="256"/>
      <c r="AU8" s="256"/>
      <c r="AV8" s="256"/>
      <c r="AW8" s="256"/>
      <c r="AX8" s="256"/>
      <c r="AY8" s="256"/>
    </row>
    <row r="9" spans="1:59" ht="15.75" thickBot="1" x14ac:dyDescent="0.3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</row>
    <row r="10" spans="1:59" ht="25.5" customHeight="1" thickBot="1" x14ac:dyDescent="0.3">
      <c r="A10" s="260" t="s">
        <v>220</v>
      </c>
      <c r="B10" s="261" t="s">
        <v>271</v>
      </c>
      <c r="C10" s="261" t="s">
        <v>272</v>
      </c>
      <c r="D10" s="261" t="s">
        <v>273</v>
      </c>
      <c r="E10" s="297" t="s">
        <v>367</v>
      </c>
      <c r="F10" s="261" t="s">
        <v>274</v>
      </c>
      <c r="G10" s="261" t="s">
        <v>275</v>
      </c>
      <c r="H10" s="261" t="s">
        <v>276</v>
      </c>
      <c r="I10" s="297" t="s">
        <v>315</v>
      </c>
      <c r="J10" s="261" t="s">
        <v>277</v>
      </c>
      <c r="K10" s="261" t="s">
        <v>278</v>
      </c>
      <c r="L10" s="261" t="s">
        <v>279</v>
      </c>
      <c r="M10" s="261" t="s">
        <v>280</v>
      </c>
      <c r="N10" s="297" t="s">
        <v>316</v>
      </c>
      <c r="O10" s="297" t="s">
        <v>369</v>
      </c>
      <c r="P10" s="297" t="s">
        <v>281</v>
      </c>
      <c r="Q10" s="297" t="s">
        <v>317</v>
      </c>
      <c r="R10" s="261" t="s">
        <v>282</v>
      </c>
      <c r="S10" s="261" t="s">
        <v>283</v>
      </c>
      <c r="T10" s="261" t="s">
        <v>284</v>
      </c>
      <c r="U10" s="262" t="s">
        <v>285</v>
      </c>
      <c r="V10" s="298" t="s">
        <v>318</v>
      </c>
      <c r="W10" s="261" t="s">
        <v>286</v>
      </c>
      <c r="X10" s="261" t="s">
        <v>287</v>
      </c>
      <c r="Y10" s="261" t="s">
        <v>288</v>
      </c>
      <c r="Z10" s="261" t="s">
        <v>289</v>
      </c>
      <c r="AA10" s="297" t="s">
        <v>319</v>
      </c>
      <c r="AB10" s="297" t="s">
        <v>290</v>
      </c>
      <c r="AC10" s="299" t="s">
        <v>320</v>
      </c>
      <c r="AD10" s="300"/>
      <c r="AE10" s="260" t="s">
        <v>220</v>
      </c>
      <c r="AF10" s="261" t="s">
        <v>271</v>
      </c>
      <c r="AG10" s="261" t="s">
        <v>272</v>
      </c>
      <c r="AH10" s="261" t="s">
        <v>273</v>
      </c>
      <c r="AI10" s="297" t="s">
        <v>367</v>
      </c>
      <c r="AJ10" s="261" t="s">
        <v>274</v>
      </c>
      <c r="AK10" s="261" t="s">
        <v>275</v>
      </c>
      <c r="AL10" s="261" t="s">
        <v>276</v>
      </c>
      <c r="AM10" s="297" t="s">
        <v>315</v>
      </c>
      <c r="AN10" s="261" t="s">
        <v>277</v>
      </c>
      <c r="AO10" s="261" t="s">
        <v>278</v>
      </c>
      <c r="AP10" s="261" t="s">
        <v>279</v>
      </c>
      <c r="AQ10" s="261" t="s">
        <v>280</v>
      </c>
      <c r="AR10" s="297" t="s">
        <v>316</v>
      </c>
      <c r="AS10" s="297" t="s">
        <v>369</v>
      </c>
      <c r="AT10" s="297" t="s">
        <v>281</v>
      </c>
      <c r="AU10" s="297" t="s">
        <v>317</v>
      </c>
      <c r="AV10" s="261" t="s">
        <v>282</v>
      </c>
      <c r="AW10" s="261" t="s">
        <v>283</v>
      </c>
      <c r="AX10" s="261" t="s">
        <v>284</v>
      </c>
      <c r="AY10" s="262" t="s">
        <v>285</v>
      </c>
      <c r="AZ10" s="298" t="s">
        <v>318</v>
      </c>
      <c r="BA10" s="261" t="s">
        <v>286</v>
      </c>
      <c r="BB10" s="261" t="s">
        <v>287</v>
      </c>
      <c r="BC10" s="261" t="s">
        <v>288</v>
      </c>
      <c r="BD10" s="261" t="s">
        <v>289</v>
      </c>
      <c r="BE10" s="297" t="s">
        <v>319</v>
      </c>
      <c r="BF10" s="297" t="s">
        <v>290</v>
      </c>
      <c r="BG10" s="299" t="s">
        <v>320</v>
      </c>
    </row>
    <row r="11" spans="1:59" ht="21" customHeight="1" x14ac:dyDescent="0.25">
      <c r="A11" s="487" t="s">
        <v>402</v>
      </c>
      <c r="B11" s="878" t="s">
        <v>0</v>
      </c>
      <c r="C11" s="878" t="s">
        <v>0</v>
      </c>
      <c r="D11" s="878" t="s">
        <v>0</v>
      </c>
      <c r="E11" s="878" t="s">
        <v>0</v>
      </c>
      <c r="F11" s="878" t="s">
        <v>0</v>
      </c>
      <c r="G11" s="878" t="s">
        <v>0</v>
      </c>
      <c r="H11" s="878" t="s">
        <v>0</v>
      </c>
      <c r="I11" s="707">
        <v>277</v>
      </c>
      <c r="J11" s="879" t="s">
        <v>0</v>
      </c>
      <c r="K11" s="878" t="s">
        <v>0</v>
      </c>
      <c r="L11" s="878" t="s">
        <v>0</v>
      </c>
      <c r="M11" s="708">
        <v>307</v>
      </c>
      <c r="N11" s="708">
        <v>277</v>
      </c>
      <c r="O11" s="878" t="s">
        <v>0</v>
      </c>
      <c r="P11" s="878" t="s">
        <v>0</v>
      </c>
      <c r="Q11" s="708">
        <v>303</v>
      </c>
      <c r="R11" s="878" t="s">
        <v>0</v>
      </c>
      <c r="S11" s="878" t="s">
        <v>0</v>
      </c>
      <c r="T11" s="878" t="s">
        <v>0</v>
      </c>
      <c r="U11" s="878" t="s">
        <v>0</v>
      </c>
      <c r="V11" s="708">
        <v>343</v>
      </c>
      <c r="W11" s="878" t="s">
        <v>0</v>
      </c>
      <c r="X11" s="878" t="s">
        <v>0</v>
      </c>
      <c r="Y11" s="878" t="s">
        <v>0</v>
      </c>
      <c r="Z11" s="878" t="s">
        <v>0</v>
      </c>
      <c r="AA11" s="708">
        <v>401</v>
      </c>
      <c r="AB11" s="878" t="s">
        <v>0</v>
      </c>
      <c r="AC11" s="709">
        <v>433</v>
      </c>
      <c r="AD11" s="301"/>
      <c r="AE11" s="484" t="s">
        <v>402</v>
      </c>
      <c r="AF11" s="496" t="str">
        <f>IFERROR(B11*(1-$AF$1),"-")</f>
        <v>-</v>
      </c>
      <c r="AG11" s="496" t="str">
        <f t="shared" ref="AG11:AO11" si="0">IFERROR(C11*(1-$AF$1),"-")</f>
        <v>-</v>
      </c>
      <c r="AH11" s="496" t="str">
        <f t="shared" si="0"/>
        <v>-</v>
      </c>
      <c r="AI11" s="496" t="str">
        <f t="shared" si="0"/>
        <v>-</v>
      </c>
      <c r="AJ11" s="496" t="str">
        <f t="shared" si="0"/>
        <v>-</v>
      </c>
      <c r="AK11" s="496" t="str">
        <f t="shared" si="0"/>
        <v>-</v>
      </c>
      <c r="AL11" s="496" t="str">
        <f t="shared" si="0"/>
        <v>-</v>
      </c>
      <c r="AM11" s="497">
        <f t="shared" si="0"/>
        <v>277</v>
      </c>
      <c r="AN11" s="498" t="str">
        <f t="shared" si="0"/>
        <v>-</v>
      </c>
      <c r="AO11" s="496" t="str">
        <f t="shared" si="0"/>
        <v>-</v>
      </c>
      <c r="AP11" s="496" t="str">
        <f t="shared" ref="AP11:AP14" si="1">IFERROR(L11*(1-$AF$1),"-")</f>
        <v>-</v>
      </c>
      <c r="AQ11" s="499">
        <f t="shared" ref="AQ11:AQ14" si="2">IFERROR(M11*(1-$AF$1),"-")</f>
        <v>307</v>
      </c>
      <c r="AR11" s="499">
        <f t="shared" ref="AR11:AR14" si="3">IFERROR(N11*(1-$AF$1),"-")</f>
        <v>277</v>
      </c>
      <c r="AS11" s="499" t="str">
        <f t="shared" ref="AS11:AS14" si="4">IFERROR(O11*(1-$AF$1),"-")</f>
        <v>-</v>
      </c>
      <c r="AT11" s="496" t="str">
        <f t="shared" ref="AT11:AT14" si="5">IFERROR(P11*(1-$AF$1),"-")</f>
        <v>-</v>
      </c>
      <c r="AU11" s="499">
        <f t="shared" ref="AU11:AU14" si="6">IFERROR(Q11*(1-$AF$1),"-")</f>
        <v>303</v>
      </c>
      <c r="AV11" s="496" t="str">
        <f t="shared" ref="AV11:AV14" si="7">IFERROR(R11*(1-$AF$1),"-")</f>
        <v>-</v>
      </c>
      <c r="AW11" s="496" t="str">
        <f t="shared" ref="AW11:AW14" si="8">IFERROR(S11*(1-$AF$1),"-")</f>
        <v>-</v>
      </c>
      <c r="AX11" s="496" t="str">
        <f t="shared" ref="AX11:AX14" si="9">IFERROR(T11*(1-$AF$1),"-")</f>
        <v>-</v>
      </c>
      <c r="AY11" s="496" t="str">
        <f t="shared" ref="AY11:AY14" si="10">IFERROR(U11*(1-$AF$1),"-")</f>
        <v>-</v>
      </c>
      <c r="AZ11" s="499">
        <f t="shared" ref="AZ11:AZ14" si="11">IFERROR(V11*(1-$AF$1),"-")</f>
        <v>343</v>
      </c>
      <c r="BA11" s="496" t="str">
        <f t="shared" ref="BA11:BA14" si="12">IFERROR(W11*(1-$AF$1),"-")</f>
        <v>-</v>
      </c>
      <c r="BB11" s="496" t="str">
        <f t="shared" ref="BB11:BB14" si="13">IFERROR(X11*(1-$AF$1),"-")</f>
        <v>-</v>
      </c>
      <c r="BC11" s="496" t="str">
        <f t="shared" ref="BC11:BC14" si="14">IFERROR(Y11*(1-$AF$1),"-")</f>
        <v>-</v>
      </c>
      <c r="BD11" s="496" t="str">
        <f t="shared" ref="BD11:BD14" si="15">IFERROR(Z11*(1-$AF$1),"-")</f>
        <v>-</v>
      </c>
      <c r="BE11" s="499">
        <f t="shared" ref="BE11:BE14" si="16">IFERROR(AA11*(1-$AF$1),"-")</f>
        <v>401</v>
      </c>
      <c r="BF11" s="496" t="str">
        <f t="shared" ref="BF11:BF14" si="17">IFERROR(AB11*(1-$AF$1),"-")</f>
        <v>-</v>
      </c>
      <c r="BG11" s="500">
        <f t="shared" ref="BG11:BG14" si="18">IFERROR(AC11*(1-$AF$1),"-")</f>
        <v>433</v>
      </c>
    </row>
    <row r="12" spans="1:59" ht="21" customHeight="1" x14ac:dyDescent="0.25">
      <c r="A12" s="485" t="s">
        <v>403</v>
      </c>
      <c r="B12" s="880" t="s">
        <v>0</v>
      </c>
      <c r="C12" s="880" t="s">
        <v>0</v>
      </c>
      <c r="D12" s="710">
        <v>304</v>
      </c>
      <c r="E12" s="710">
        <v>304</v>
      </c>
      <c r="F12" s="710">
        <v>304</v>
      </c>
      <c r="G12" s="710">
        <v>307</v>
      </c>
      <c r="H12" s="710">
        <v>307</v>
      </c>
      <c r="I12" s="880" t="s">
        <v>0</v>
      </c>
      <c r="J12" s="710">
        <v>313</v>
      </c>
      <c r="K12" s="711">
        <v>556</v>
      </c>
      <c r="L12" s="710">
        <v>313</v>
      </c>
      <c r="M12" s="880" t="s">
        <v>0</v>
      </c>
      <c r="N12" s="880" t="s">
        <v>0</v>
      </c>
      <c r="O12" s="880" t="s">
        <v>0</v>
      </c>
      <c r="P12" s="710">
        <v>872</v>
      </c>
      <c r="Q12" s="880" t="s">
        <v>0</v>
      </c>
      <c r="R12" s="710">
        <v>343</v>
      </c>
      <c r="S12" s="880" t="s">
        <v>0</v>
      </c>
      <c r="T12" s="710">
        <v>363</v>
      </c>
      <c r="U12" s="710">
        <v>387</v>
      </c>
      <c r="V12" s="880" t="s">
        <v>0</v>
      </c>
      <c r="W12" s="710">
        <v>395</v>
      </c>
      <c r="X12" s="710">
        <v>901</v>
      </c>
      <c r="Y12" s="712">
        <v>1104</v>
      </c>
      <c r="Z12" s="710">
        <v>463</v>
      </c>
      <c r="AA12" s="880" t="s">
        <v>0</v>
      </c>
      <c r="AB12" s="710">
        <v>469</v>
      </c>
      <c r="AC12" s="881" t="s">
        <v>0</v>
      </c>
      <c r="AD12" s="302"/>
      <c r="AE12" s="485" t="s">
        <v>403</v>
      </c>
      <c r="AF12" s="501" t="str">
        <f t="shared" ref="AF12:AF14" si="19">IFERROR(B12*(1-$AF$1),"-")</f>
        <v>-</v>
      </c>
      <c r="AG12" s="501" t="str">
        <f t="shared" ref="AG12:AG14" si="20">IFERROR(C12*(1-$AF$1),"-")</f>
        <v>-</v>
      </c>
      <c r="AH12" s="501">
        <f t="shared" ref="AH12:AH14" si="21">IFERROR(D12*(1-$AF$1),"-")</f>
        <v>304</v>
      </c>
      <c r="AI12" s="501">
        <f t="shared" ref="AI12:AI14" si="22">IFERROR(E12*(1-$AF$1),"-")</f>
        <v>304</v>
      </c>
      <c r="AJ12" s="501">
        <f t="shared" ref="AJ12:AJ14" si="23">IFERROR(F12*(1-$AF$1),"-")</f>
        <v>304</v>
      </c>
      <c r="AK12" s="501">
        <f t="shared" ref="AK12:AK14" si="24">IFERROR(G12*(1-$AF$1),"-")</f>
        <v>307</v>
      </c>
      <c r="AL12" s="501">
        <f t="shared" ref="AL12:AL14" si="25">IFERROR(H12*(1-$AF$1),"-")</f>
        <v>307</v>
      </c>
      <c r="AM12" s="501" t="str">
        <f t="shared" ref="AM12:AM14" si="26">IFERROR(I12*(1-$AF$1),"-")</f>
        <v>-</v>
      </c>
      <c r="AN12" s="501">
        <f t="shared" ref="AN12:AN14" si="27">IFERROR(J12*(1-$AF$1),"-")</f>
        <v>313</v>
      </c>
      <c r="AO12" s="501">
        <f t="shared" ref="AO12:AO14" si="28">IFERROR(K12*(1-$AF$1),"-")</f>
        <v>556</v>
      </c>
      <c r="AP12" s="502">
        <f t="shared" si="1"/>
        <v>313</v>
      </c>
      <c r="AQ12" s="501" t="str">
        <f t="shared" si="2"/>
        <v>-</v>
      </c>
      <c r="AR12" s="501" t="str">
        <f t="shared" si="3"/>
        <v>-</v>
      </c>
      <c r="AS12" s="501" t="str">
        <f t="shared" si="4"/>
        <v>-</v>
      </c>
      <c r="AT12" s="502">
        <f t="shared" si="5"/>
        <v>872</v>
      </c>
      <c r="AU12" s="501" t="str">
        <f t="shared" si="6"/>
        <v>-</v>
      </c>
      <c r="AV12" s="502">
        <f t="shared" si="7"/>
        <v>343</v>
      </c>
      <c r="AW12" s="501" t="str">
        <f t="shared" si="8"/>
        <v>-</v>
      </c>
      <c r="AX12" s="502">
        <f t="shared" si="9"/>
        <v>363</v>
      </c>
      <c r="AY12" s="502">
        <f t="shared" si="10"/>
        <v>387</v>
      </c>
      <c r="AZ12" s="501" t="str">
        <f t="shared" si="11"/>
        <v>-</v>
      </c>
      <c r="BA12" s="502">
        <f t="shared" si="12"/>
        <v>395</v>
      </c>
      <c r="BB12" s="502">
        <f t="shared" si="13"/>
        <v>901</v>
      </c>
      <c r="BC12" s="502">
        <f t="shared" si="14"/>
        <v>1104</v>
      </c>
      <c r="BD12" s="502">
        <f t="shared" si="15"/>
        <v>463</v>
      </c>
      <c r="BE12" s="501" t="str">
        <f t="shared" si="16"/>
        <v>-</v>
      </c>
      <c r="BF12" s="502">
        <f t="shared" si="17"/>
        <v>469</v>
      </c>
      <c r="BG12" s="503" t="str">
        <f t="shared" si="18"/>
        <v>-</v>
      </c>
    </row>
    <row r="13" spans="1:59" ht="21" customHeight="1" x14ac:dyDescent="0.25">
      <c r="A13" s="268" t="s">
        <v>291</v>
      </c>
      <c r="B13" s="878" t="s">
        <v>0</v>
      </c>
      <c r="C13" s="878" t="s">
        <v>0</v>
      </c>
      <c r="D13" s="708">
        <v>387</v>
      </c>
      <c r="E13" s="878" t="s">
        <v>0</v>
      </c>
      <c r="F13" s="878" t="s">
        <v>0</v>
      </c>
      <c r="G13" s="878" t="s">
        <v>0</v>
      </c>
      <c r="H13" s="708">
        <v>387</v>
      </c>
      <c r="I13" s="878" t="s">
        <v>0</v>
      </c>
      <c r="J13" s="708">
        <v>407</v>
      </c>
      <c r="K13" s="882" t="s">
        <v>0</v>
      </c>
      <c r="L13" s="713">
        <v>407</v>
      </c>
      <c r="M13" s="878" t="s">
        <v>0</v>
      </c>
      <c r="N13" s="878" t="s">
        <v>0</v>
      </c>
      <c r="O13" s="708">
        <v>442</v>
      </c>
      <c r="P13" s="878" t="s">
        <v>0</v>
      </c>
      <c r="Q13" s="878" t="s">
        <v>0</v>
      </c>
      <c r="R13" s="878" t="s">
        <v>0</v>
      </c>
      <c r="S13" s="708">
        <v>482</v>
      </c>
      <c r="T13" s="708">
        <v>518</v>
      </c>
      <c r="U13" s="878" t="s">
        <v>0</v>
      </c>
      <c r="V13" s="878" t="s">
        <v>0</v>
      </c>
      <c r="W13" s="878" t="s">
        <v>0</v>
      </c>
      <c r="X13" s="878" t="s">
        <v>0</v>
      </c>
      <c r="Y13" s="883" t="s">
        <v>0</v>
      </c>
      <c r="Z13" s="878" t="s">
        <v>0</v>
      </c>
      <c r="AA13" s="878" t="s">
        <v>0</v>
      </c>
      <c r="AB13" s="708">
        <v>647</v>
      </c>
      <c r="AC13" s="884" t="s">
        <v>0</v>
      </c>
      <c r="AD13" s="302"/>
      <c r="AE13" s="492" t="s">
        <v>428</v>
      </c>
      <c r="AF13" s="496" t="str">
        <f t="shared" si="19"/>
        <v>-</v>
      </c>
      <c r="AG13" s="496" t="str">
        <f t="shared" si="20"/>
        <v>-</v>
      </c>
      <c r="AH13" s="496">
        <f t="shared" si="21"/>
        <v>387</v>
      </c>
      <c r="AI13" s="496" t="str">
        <f t="shared" si="22"/>
        <v>-</v>
      </c>
      <c r="AJ13" s="496" t="str">
        <f t="shared" si="23"/>
        <v>-</v>
      </c>
      <c r="AK13" s="496" t="str">
        <f t="shared" si="24"/>
        <v>-</v>
      </c>
      <c r="AL13" s="496">
        <f t="shared" si="25"/>
        <v>387</v>
      </c>
      <c r="AM13" s="496" t="str">
        <f t="shared" si="26"/>
        <v>-</v>
      </c>
      <c r="AN13" s="496">
        <f t="shared" si="27"/>
        <v>407</v>
      </c>
      <c r="AO13" s="496" t="str">
        <f t="shared" si="28"/>
        <v>-</v>
      </c>
      <c r="AP13" s="496">
        <f t="shared" si="1"/>
        <v>407</v>
      </c>
      <c r="AQ13" s="496" t="str">
        <f t="shared" si="2"/>
        <v>-</v>
      </c>
      <c r="AR13" s="496" t="str">
        <f t="shared" si="3"/>
        <v>-</v>
      </c>
      <c r="AS13" s="496">
        <f t="shared" si="4"/>
        <v>442</v>
      </c>
      <c r="AT13" s="496" t="str">
        <f t="shared" si="5"/>
        <v>-</v>
      </c>
      <c r="AU13" s="496" t="str">
        <f t="shared" si="6"/>
        <v>-</v>
      </c>
      <c r="AV13" s="496" t="str">
        <f t="shared" si="7"/>
        <v>-</v>
      </c>
      <c r="AW13" s="499">
        <f t="shared" si="8"/>
        <v>482</v>
      </c>
      <c r="AX13" s="499">
        <f t="shared" si="9"/>
        <v>518</v>
      </c>
      <c r="AY13" s="496" t="str">
        <f t="shared" si="10"/>
        <v>-</v>
      </c>
      <c r="AZ13" s="496" t="str">
        <f t="shared" si="11"/>
        <v>-</v>
      </c>
      <c r="BA13" s="496" t="str">
        <f t="shared" si="12"/>
        <v>-</v>
      </c>
      <c r="BB13" s="496" t="str">
        <f t="shared" si="13"/>
        <v>-</v>
      </c>
      <c r="BC13" s="504" t="str">
        <f t="shared" si="14"/>
        <v>-</v>
      </c>
      <c r="BD13" s="496" t="str">
        <f t="shared" si="15"/>
        <v>-</v>
      </c>
      <c r="BE13" s="496" t="str">
        <f t="shared" si="16"/>
        <v>-</v>
      </c>
      <c r="BF13" s="499">
        <f t="shared" si="17"/>
        <v>647</v>
      </c>
      <c r="BG13" s="505" t="str">
        <f t="shared" si="18"/>
        <v>-</v>
      </c>
    </row>
    <row r="14" spans="1:59" ht="21" customHeight="1" thickBot="1" x14ac:dyDescent="0.3">
      <c r="A14" s="486" t="s">
        <v>292</v>
      </c>
      <c r="B14" s="714">
        <v>545</v>
      </c>
      <c r="C14" s="714">
        <v>569</v>
      </c>
      <c r="D14" s="885" t="s">
        <v>0</v>
      </c>
      <c r="E14" s="885" t="s">
        <v>0</v>
      </c>
      <c r="F14" s="885" t="s">
        <v>0</v>
      </c>
      <c r="G14" s="885" t="s">
        <v>0</v>
      </c>
      <c r="H14" s="885" t="s">
        <v>0</v>
      </c>
      <c r="I14" s="885" t="s">
        <v>0</v>
      </c>
      <c r="J14" s="885" t="s">
        <v>0</v>
      </c>
      <c r="K14" s="886" t="s">
        <v>0</v>
      </c>
      <c r="L14" s="885" t="s">
        <v>0</v>
      </c>
      <c r="M14" s="885" t="s">
        <v>0</v>
      </c>
      <c r="N14" s="885" t="s">
        <v>0</v>
      </c>
      <c r="O14" s="885" t="s">
        <v>0</v>
      </c>
      <c r="P14" s="885" t="s">
        <v>0</v>
      </c>
      <c r="Q14" s="885" t="s">
        <v>0</v>
      </c>
      <c r="R14" s="885" t="s">
        <v>0</v>
      </c>
      <c r="S14" s="885" t="s">
        <v>0</v>
      </c>
      <c r="T14" s="885" t="s">
        <v>0</v>
      </c>
      <c r="U14" s="885" t="s">
        <v>0</v>
      </c>
      <c r="V14" s="885" t="s">
        <v>0</v>
      </c>
      <c r="W14" s="885" t="s">
        <v>0</v>
      </c>
      <c r="X14" s="885" t="s">
        <v>0</v>
      </c>
      <c r="Y14" s="885" t="s">
        <v>0</v>
      </c>
      <c r="Z14" s="885" t="s">
        <v>0</v>
      </c>
      <c r="AA14" s="885" t="s">
        <v>0</v>
      </c>
      <c r="AB14" s="885" t="s">
        <v>0</v>
      </c>
      <c r="AC14" s="887" t="s">
        <v>0</v>
      </c>
      <c r="AD14" s="301"/>
      <c r="AE14" s="493" t="s">
        <v>429</v>
      </c>
      <c r="AF14" s="506">
        <f t="shared" si="19"/>
        <v>545</v>
      </c>
      <c r="AG14" s="506">
        <f t="shared" si="20"/>
        <v>569</v>
      </c>
      <c r="AH14" s="506" t="str">
        <f t="shared" si="21"/>
        <v>-</v>
      </c>
      <c r="AI14" s="506" t="str">
        <f t="shared" si="22"/>
        <v>-</v>
      </c>
      <c r="AJ14" s="506" t="str">
        <f t="shared" si="23"/>
        <v>-</v>
      </c>
      <c r="AK14" s="506" t="str">
        <f t="shared" si="24"/>
        <v>-</v>
      </c>
      <c r="AL14" s="506" t="str">
        <f t="shared" si="25"/>
        <v>-</v>
      </c>
      <c r="AM14" s="506" t="str">
        <f t="shared" si="26"/>
        <v>-</v>
      </c>
      <c r="AN14" s="506" t="str">
        <f t="shared" si="27"/>
        <v>-</v>
      </c>
      <c r="AO14" s="506" t="str">
        <f t="shared" si="28"/>
        <v>-</v>
      </c>
      <c r="AP14" s="507" t="str">
        <f t="shared" si="1"/>
        <v>-</v>
      </c>
      <c r="AQ14" s="507" t="str">
        <f t="shared" si="2"/>
        <v>-</v>
      </c>
      <c r="AR14" s="507" t="str">
        <f t="shared" si="3"/>
        <v>-</v>
      </c>
      <c r="AS14" s="507" t="str">
        <f t="shared" si="4"/>
        <v>-</v>
      </c>
      <c r="AT14" s="507" t="str">
        <f t="shared" si="5"/>
        <v>-</v>
      </c>
      <c r="AU14" s="507" t="str">
        <f t="shared" si="6"/>
        <v>-</v>
      </c>
      <c r="AV14" s="507" t="str">
        <f t="shared" si="7"/>
        <v>-</v>
      </c>
      <c r="AW14" s="507" t="str">
        <f t="shared" si="8"/>
        <v>-</v>
      </c>
      <c r="AX14" s="507" t="str">
        <f t="shared" si="9"/>
        <v>-</v>
      </c>
      <c r="AY14" s="507" t="str">
        <f t="shared" si="10"/>
        <v>-</v>
      </c>
      <c r="AZ14" s="507" t="str">
        <f t="shared" si="11"/>
        <v>-</v>
      </c>
      <c r="BA14" s="507" t="str">
        <f t="shared" si="12"/>
        <v>-</v>
      </c>
      <c r="BB14" s="507" t="str">
        <f t="shared" si="13"/>
        <v>-</v>
      </c>
      <c r="BC14" s="507" t="str">
        <f t="shared" si="14"/>
        <v>-</v>
      </c>
      <c r="BD14" s="507" t="str">
        <f t="shared" si="15"/>
        <v>-</v>
      </c>
      <c r="BE14" s="507" t="str">
        <f t="shared" si="16"/>
        <v>-</v>
      </c>
      <c r="BF14" s="507" t="str">
        <f t="shared" si="17"/>
        <v>-</v>
      </c>
      <c r="BG14" s="508" t="str">
        <f t="shared" si="18"/>
        <v>-</v>
      </c>
    </row>
    <row r="15" spans="1:59" x14ac:dyDescent="0.25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</row>
    <row r="16" spans="1:59" ht="20.25" x14ac:dyDescent="0.3">
      <c r="A16" s="1115" t="s">
        <v>293</v>
      </c>
      <c r="B16" s="1115"/>
      <c r="C16" s="1115"/>
      <c r="D16" s="1115"/>
      <c r="E16" s="1115"/>
      <c r="F16" s="1115"/>
      <c r="G16" s="1115"/>
      <c r="H16" s="1115"/>
      <c r="I16" s="1115"/>
      <c r="J16" s="1115"/>
      <c r="K16" s="1115"/>
      <c r="L16" s="1115"/>
      <c r="M16" s="1115"/>
      <c r="N16" s="1115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E16" s="1115" t="s">
        <v>293</v>
      </c>
      <c r="AF16" s="1115"/>
      <c r="AG16" s="1115"/>
      <c r="AH16" s="1115"/>
      <c r="AI16" s="1115"/>
      <c r="AJ16" s="1115"/>
      <c r="AK16" s="1115"/>
      <c r="AL16" s="1115"/>
      <c r="AM16" s="1115"/>
      <c r="AN16" s="1115"/>
      <c r="AO16" s="1115"/>
      <c r="AP16" s="1115"/>
      <c r="AQ16" s="1115"/>
      <c r="AR16" s="1115"/>
      <c r="AS16" s="256"/>
      <c r="AT16" s="256"/>
      <c r="AU16" s="256"/>
      <c r="AV16" s="256"/>
      <c r="AW16" s="256"/>
      <c r="AX16" s="256"/>
      <c r="AY16" s="256"/>
    </row>
    <row r="17" spans="1:52" ht="6" customHeight="1" thickBot="1" x14ac:dyDescent="0.3">
      <c r="A17" s="256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</row>
    <row r="18" spans="1:52" ht="16.5" thickBot="1" x14ac:dyDescent="0.3">
      <c r="A18" s="269" t="s">
        <v>220</v>
      </c>
      <c r="B18" s="270" t="s">
        <v>1</v>
      </c>
      <c r="C18" s="271" t="s">
        <v>59</v>
      </c>
      <c r="D18" s="271" t="s">
        <v>2</v>
      </c>
      <c r="E18" s="271" t="s">
        <v>3</v>
      </c>
      <c r="F18" s="271" t="s">
        <v>294</v>
      </c>
      <c r="G18" s="562" t="s">
        <v>447</v>
      </c>
      <c r="H18" s="271" t="s">
        <v>4</v>
      </c>
      <c r="I18" s="271" t="s">
        <v>295</v>
      </c>
      <c r="J18" s="271" t="s">
        <v>46</v>
      </c>
      <c r="K18" s="271" t="s">
        <v>5</v>
      </c>
      <c r="L18" s="271" t="s">
        <v>296</v>
      </c>
      <c r="M18" s="271" t="s">
        <v>47</v>
      </c>
      <c r="N18" s="271" t="s">
        <v>6</v>
      </c>
      <c r="O18" s="271" t="s">
        <v>48</v>
      </c>
      <c r="P18" s="271" t="s">
        <v>7</v>
      </c>
      <c r="Q18" s="271" t="s">
        <v>49</v>
      </c>
      <c r="R18" s="271" t="s">
        <v>8</v>
      </c>
      <c r="S18" s="271" t="s">
        <v>297</v>
      </c>
      <c r="T18" s="271" t="s">
        <v>50</v>
      </c>
      <c r="U18" s="271" t="s">
        <v>10</v>
      </c>
      <c r="V18" s="272" t="s">
        <v>51</v>
      </c>
      <c r="W18" s="303"/>
      <c r="X18" s="303"/>
      <c r="Y18" s="303"/>
      <c r="Z18" s="303"/>
      <c r="AE18" s="269" t="s">
        <v>220</v>
      </c>
      <c r="AF18" s="270" t="s">
        <v>1</v>
      </c>
      <c r="AG18" s="271" t="s">
        <v>59</v>
      </c>
      <c r="AH18" s="271" t="s">
        <v>2</v>
      </c>
      <c r="AI18" s="271" t="s">
        <v>3</v>
      </c>
      <c r="AJ18" s="271" t="s">
        <v>294</v>
      </c>
      <c r="AK18" s="562" t="s">
        <v>447</v>
      </c>
      <c r="AL18" s="271" t="s">
        <v>4</v>
      </c>
      <c r="AM18" s="271" t="s">
        <v>295</v>
      </c>
      <c r="AN18" s="271" t="s">
        <v>46</v>
      </c>
      <c r="AO18" s="271" t="s">
        <v>5</v>
      </c>
      <c r="AP18" s="271" t="s">
        <v>296</v>
      </c>
      <c r="AQ18" s="271" t="s">
        <v>47</v>
      </c>
      <c r="AR18" s="271" t="s">
        <v>6</v>
      </c>
      <c r="AS18" s="271" t="s">
        <v>48</v>
      </c>
      <c r="AT18" s="271" t="s">
        <v>7</v>
      </c>
      <c r="AU18" s="271" t="s">
        <v>49</v>
      </c>
      <c r="AV18" s="271" t="s">
        <v>8</v>
      </c>
      <c r="AW18" s="271" t="s">
        <v>297</v>
      </c>
      <c r="AX18" s="271" t="s">
        <v>50</v>
      </c>
      <c r="AY18" s="271" t="s">
        <v>10</v>
      </c>
      <c r="AZ18" s="272" t="s">
        <v>51</v>
      </c>
    </row>
    <row r="19" spans="1:52" ht="20.25" customHeight="1" x14ac:dyDescent="0.25">
      <c r="A19" s="273" t="s">
        <v>298</v>
      </c>
      <c r="B19" s="715">
        <v>876</v>
      </c>
      <c r="C19" s="716">
        <v>884</v>
      </c>
      <c r="D19" s="888" t="s">
        <v>0</v>
      </c>
      <c r="E19" s="888" t="s">
        <v>0</v>
      </c>
      <c r="F19" s="888" t="s">
        <v>0</v>
      </c>
      <c r="G19" s="888" t="s">
        <v>0</v>
      </c>
      <c r="H19" s="888" t="s">
        <v>0</v>
      </c>
      <c r="I19" s="888" t="s">
        <v>0</v>
      </c>
      <c r="J19" s="888" t="s">
        <v>0</v>
      </c>
      <c r="K19" s="888" t="s">
        <v>0</v>
      </c>
      <c r="L19" s="888" t="s">
        <v>0</v>
      </c>
      <c r="M19" s="888" t="s">
        <v>0</v>
      </c>
      <c r="N19" s="888" t="s">
        <v>0</v>
      </c>
      <c r="O19" s="888" t="s">
        <v>0</v>
      </c>
      <c r="P19" s="888" t="s">
        <v>0</v>
      </c>
      <c r="Q19" s="888" t="s">
        <v>0</v>
      </c>
      <c r="R19" s="888" t="s">
        <v>0</v>
      </c>
      <c r="S19" s="879" t="s">
        <v>0</v>
      </c>
      <c r="T19" s="879" t="s">
        <v>0</v>
      </c>
      <c r="U19" s="888" t="s">
        <v>0</v>
      </c>
      <c r="V19" s="889" t="s">
        <v>0</v>
      </c>
      <c r="W19" s="304"/>
      <c r="X19" s="304"/>
      <c r="Y19" s="304"/>
      <c r="Z19" s="304"/>
      <c r="AE19" s="273" t="s">
        <v>298</v>
      </c>
      <c r="AF19" s="563">
        <f t="shared" ref="AF19:AF26" si="29">IFERROR(B19*(1-$AF$1),"-")</f>
        <v>876</v>
      </c>
      <c r="AG19" s="514">
        <f t="shared" ref="AG19:AG26" si="30">IFERROR(C19*(1-$AF$1),"-")</f>
        <v>884</v>
      </c>
      <c r="AH19" s="514" t="str">
        <f t="shared" ref="AH19:AH26" si="31">IFERROR(D19*(1-$AF$1),"-")</f>
        <v>-</v>
      </c>
      <c r="AI19" s="514" t="str">
        <f t="shared" ref="AI19:AI26" si="32">IFERROR(E19*(1-$AF$1),"-")</f>
        <v>-</v>
      </c>
      <c r="AJ19" s="510" t="str">
        <f t="shared" ref="AJ19:AL26" si="33">IFERROR(F19*(1-$AF$1),"-")</f>
        <v>-</v>
      </c>
      <c r="AK19" s="510" t="str">
        <f t="shared" si="33"/>
        <v>-</v>
      </c>
      <c r="AL19" s="510" t="str">
        <f t="shared" ref="AL19:AL26" si="34">IFERROR(H19*(1-$AF$1),"-")</f>
        <v>-</v>
      </c>
      <c r="AM19" s="510" t="str">
        <f t="shared" ref="AM19:AM26" si="35">IFERROR(I19*(1-$AF$1),"-")</f>
        <v>-</v>
      </c>
      <c r="AN19" s="510" t="str">
        <f t="shared" ref="AN19:AN26" si="36">IFERROR(J19*(1-$AF$1),"-")</f>
        <v>-</v>
      </c>
      <c r="AO19" s="510" t="str">
        <f t="shared" ref="AO19:AO26" si="37">IFERROR(K19*(1-$AF$1),"-")</f>
        <v>-</v>
      </c>
      <c r="AP19" s="510" t="str">
        <f t="shared" ref="AP19:AP26" si="38">IFERROR(L19*(1-$AF$1),"-")</f>
        <v>-</v>
      </c>
      <c r="AQ19" s="510" t="str">
        <f t="shared" ref="AQ19:AQ26" si="39">IFERROR(M19*(1-$AF$1),"-")</f>
        <v>-</v>
      </c>
      <c r="AR19" s="510" t="str">
        <f t="shared" ref="AR19:AR26" si="40">IFERROR(N19*(1-$AF$1),"-")</f>
        <v>-</v>
      </c>
      <c r="AS19" s="564" t="str">
        <f t="shared" ref="AS19:AS26" si="41">IFERROR(O19*(1-$AF$1),"-")</f>
        <v>-</v>
      </c>
      <c r="AT19" s="514" t="str">
        <f t="shared" ref="AT19:AT26" si="42">IFERROR(P19*(1-$AF$1),"-")</f>
        <v>-</v>
      </c>
      <c r="AU19" s="514" t="str">
        <f t="shared" ref="AU19:AU26" si="43">IFERROR(Q19*(1-$AF$1),"-")</f>
        <v>-</v>
      </c>
      <c r="AV19" s="514" t="str">
        <f t="shared" ref="AV19:AV26" si="44">IFERROR(R19*(1-$AF$1),"-")</f>
        <v>-</v>
      </c>
      <c r="AW19" s="510" t="str">
        <f t="shared" ref="AW19:AW26" si="45">IFERROR(S19*(1-$AF$1),"-")</f>
        <v>-</v>
      </c>
      <c r="AX19" s="514" t="str">
        <f t="shared" ref="AX19:AX26" si="46">IFERROR(T19*(1-$AF$1),"-")</f>
        <v>-</v>
      </c>
      <c r="AY19" s="514" t="str">
        <f t="shared" ref="AY19:AZ26" si="47">IFERROR(U19*(1-$AF$1),"-")</f>
        <v>-</v>
      </c>
      <c r="AZ19" s="565" t="str">
        <f t="shared" ref="AZ19:AZ26" si="48">IFERROR(V19*(1-$AF$1),"-")</f>
        <v>-</v>
      </c>
    </row>
    <row r="20" spans="1:52" ht="20.25" customHeight="1" x14ac:dyDescent="0.25">
      <c r="A20" s="274" t="s">
        <v>299</v>
      </c>
      <c r="B20" s="890" t="s">
        <v>0</v>
      </c>
      <c r="C20" s="880" t="s">
        <v>0</v>
      </c>
      <c r="D20" s="710">
        <v>969</v>
      </c>
      <c r="E20" s="710">
        <v>986</v>
      </c>
      <c r="F20" s="712">
        <v>1011</v>
      </c>
      <c r="G20" s="880" t="s">
        <v>0</v>
      </c>
      <c r="H20" s="712">
        <v>1000</v>
      </c>
      <c r="I20" s="712">
        <v>1026</v>
      </c>
      <c r="J20" s="880" t="s">
        <v>0</v>
      </c>
      <c r="K20" s="712">
        <v>1028</v>
      </c>
      <c r="L20" s="712">
        <v>1036</v>
      </c>
      <c r="M20" s="880" t="s">
        <v>0</v>
      </c>
      <c r="N20" s="712">
        <v>1116</v>
      </c>
      <c r="O20" s="891" t="s">
        <v>0</v>
      </c>
      <c r="P20" s="712">
        <v>1393</v>
      </c>
      <c r="Q20" s="880" t="s">
        <v>0</v>
      </c>
      <c r="R20" s="712">
        <v>1450</v>
      </c>
      <c r="S20" s="712">
        <v>1503</v>
      </c>
      <c r="T20" s="880" t="s">
        <v>0</v>
      </c>
      <c r="U20" s="712">
        <v>2008</v>
      </c>
      <c r="V20" s="892" t="s">
        <v>0</v>
      </c>
      <c r="W20" s="304"/>
      <c r="X20" s="304"/>
      <c r="Y20" s="304"/>
      <c r="Z20" s="304"/>
      <c r="AE20" s="274" t="s">
        <v>299</v>
      </c>
      <c r="AF20" s="566" t="str">
        <f t="shared" si="29"/>
        <v>-</v>
      </c>
      <c r="AG20" s="509" t="str">
        <f t="shared" si="30"/>
        <v>-</v>
      </c>
      <c r="AH20" s="509">
        <f t="shared" si="31"/>
        <v>969</v>
      </c>
      <c r="AI20" s="509">
        <f t="shared" si="32"/>
        <v>986</v>
      </c>
      <c r="AJ20" s="509">
        <f t="shared" si="33"/>
        <v>1011</v>
      </c>
      <c r="AK20" s="509" t="str">
        <f t="shared" si="33"/>
        <v>-</v>
      </c>
      <c r="AL20" s="509">
        <f t="shared" si="34"/>
        <v>1000</v>
      </c>
      <c r="AM20" s="509">
        <f t="shared" si="35"/>
        <v>1026</v>
      </c>
      <c r="AN20" s="509" t="str">
        <f t="shared" si="36"/>
        <v>-</v>
      </c>
      <c r="AO20" s="509">
        <f t="shared" si="37"/>
        <v>1028</v>
      </c>
      <c r="AP20" s="509">
        <f t="shared" si="38"/>
        <v>1036</v>
      </c>
      <c r="AQ20" s="509" t="str">
        <f t="shared" si="39"/>
        <v>-</v>
      </c>
      <c r="AR20" s="509">
        <f t="shared" si="40"/>
        <v>1116</v>
      </c>
      <c r="AS20" s="662" t="str">
        <f t="shared" si="41"/>
        <v>-</v>
      </c>
      <c r="AT20" s="509">
        <f t="shared" si="42"/>
        <v>1393</v>
      </c>
      <c r="AU20" s="509" t="str">
        <f t="shared" si="43"/>
        <v>-</v>
      </c>
      <c r="AV20" s="509">
        <f t="shared" si="44"/>
        <v>1450</v>
      </c>
      <c r="AW20" s="509">
        <f t="shared" si="45"/>
        <v>1503</v>
      </c>
      <c r="AX20" s="509" t="str">
        <f t="shared" si="46"/>
        <v>-</v>
      </c>
      <c r="AY20" s="509">
        <f t="shared" si="47"/>
        <v>2008</v>
      </c>
      <c r="AZ20" s="567" t="str">
        <f t="shared" si="48"/>
        <v>-</v>
      </c>
    </row>
    <row r="21" spans="1:52" ht="20.25" customHeight="1" x14ac:dyDescent="0.25">
      <c r="A21" s="273" t="s">
        <v>300</v>
      </c>
      <c r="B21" s="879" t="s">
        <v>0</v>
      </c>
      <c r="C21" s="879" t="s">
        <v>0</v>
      </c>
      <c r="D21" s="879" t="s">
        <v>0</v>
      </c>
      <c r="E21" s="879" t="s">
        <v>0</v>
      </c>
      <c r="F21" s="717">
        <v>1011</v>
      </c>
      <c r="G21" s="879" t="s">
        <v>0</v>
      </c>
      <c r="H21" s="879" t="s">
        <v>0</v>
      </c>
      <c r="I21" s="717">
        <v>1026</v>
      </c>
      <c r="J21" s="879" t="s">
        <v>0</v>
      </c>
      <c r="K21" s="879" t="s">
        <v>0</v>
      </c>
      <c r="L21" s="717">
        <v>1036</v>
      </c>
      <c r="M21" s="879" t="s">
        <v>0</v>
      </c>
      <c r="N21" s="717">
        <v>1116</v>
      </c>
      <c r="O21" s="893" t="s">
        <v>0</v>
      </c>
      <c r="P21" s="888" t="s">
        <v>0</v>
      </c>
      <c r="Q21" s="888" t="s">
        <v>0</v>
      </c>
      <c r="R21" s="888" t="s">
        <v>0</v>
      </c>
      <c r="S21" s="717">
        <v>1503</v>
      </c>
      <c r="T21" s="888" t="s">
        <v>0</v>
      </c>
      <c r="U21" s="888" t="s">
        <v>0</v>
      </c>
      <c r="V21" s="889" t="s">
        <v>0</v>
      </c>
      <c r="W21" s="304"/>
      <c r="X21" s="304"/>
      <c r="Y21" s="304"/>
      <c r="Z21" s="304"/>
      <c r="AE21" s="273" t="s">
        <v>300</v>
      </c>
      <c r="AF21" s="563" t="str">
        <f t="shared" si="29"/>
        <v>-</v>
      </c>
      <c r="AG21" s="514" t="str">
        <f t="shared" si="30"/>
        <v>-</v>
      </c>
      <c r="AH21" s="514" t="str">
        <f t="shared" si="31"/>
        <v>-</v>
      </c>
      <c r="AI21" s="514" t="str">
        <f t="shared" si="32"/>
        <v>-</v>
      </c>
      <c r="AJ21" s="510">
        <f t="shared" si="33"/>
        <v>1011</v>
      </c>
      <c r="AK21" s="510" t="str">
        <f t="shared" si="33"/>
        <v>-</v>
      </c>
      <c r="AL21" s="510" t="str">
        <f t="shared" si="34"/>
        <v>-</v>
      </c>
      <c r="AM21" s="510">
        <f t="shared" si="35"/>
        <v>1026</v>
      </c>
      <c r="AN21" s="510" t="str">
        <f t="shared" si="36"/>
        <v>-</v>
      </c>
      <c r="AO21" s="510" t="str">
        <f t="shared" si="37"/>
        <v>-</v>
      </c>
      <c r="AP21" s="510">
        <f t="shared" si="38"/>
        <v>1036</v>
      </c>
      <c r="AQ21" s="510" t="str">
        <f t="shared" si="39"/>
        <v>-</v>
      </c>
      <c r="AR21" s="510">
        <f t="shared" si="40"/>
        <v>1116</v>
      </c>
      <c r="AS21" s="568" t="str">
        <f t="shared" si="41"/>
        <v>-</v>
      </c>
      <c r="AT21" s="514" t="str">
        <f t="shared" si="42"/>
        <v>-</v>
      </c>
      <c r="AU21" s="514" t="str">
        <f t="shared" si="43"/>
        <v>-</v>
      </c>
      <c r="AV21" s="514" t="str">
        <f t="shared" si="44"/>
        <v>-</v>
      </c>
      <c r="AW21" s="510">
        <f t="shared" si="45"/>
        <v>1503</v>
      </c>
      <c r="AX21" s="514" t="str">
        <f t="shared" si="46"/>
        <v>-</v>
      </c>
      <c r="AY21" s="514" t="str">
        <f t="shared" si="47"/>
        <v>-</v>
      </c>
      <c r="AZ21" s="565" t="str">
        <f t="shared" si="48"/>
        <v>-</v>
      </c>
    </row>
    <row r="22" spans="1:52" ht="20.25" customHeight="1" x14ac:dyDescent="0.25">
      <c r="A22" s="274" t="s">
        <v>301</v>
      </c>
      <c r="B22" s="718">
        <v>1082</v>
      </c>
      <c r="C22" s="894" t="s">
        <v>0</v>
      </c>
      <c r="D22" s="894" t="s">
        <v>0</v>
      </c>
      <c r="E22" s="894" t="s">
        <v>0</v>
      </c>
      <c r="F22" s="894" t="s">
        <v>0</v>
      </c>
      <c r="G22" s="894" t="s">
        <v>0</v>
      </c>
      <c r="H22" s="718">
        <v>1473</v>
      </c>
      <c r="I22" s="894" t="s">
        <v>0</v>
      </c>
      <c r="J22" s="894" t="s">
        <v>0</v>
      </c>
      <c r="K22" s="718">
        <v>1569</v>
      </c>
      <c r="L22" s="894" t="s">
        <v>0</v>
      </c>
      <c r="M22" s="894" t="s">
        <v>0</v>
      </c>
      <c r="N22" s="718">
        <v>1764</v>
      </c>
      <c r="O22" s="894" t="s">
        <v>0</v>
      </c>
      <c r="P22" s="718">
        <v>2058</v>
      </c>
      <c r="Q22" s="894" t="s">
        <v>0</v>
      </c>
      <c r="R22" s="718">
        <v>2316</v>
      </c>
      <c r="S22" s="894" t="s">
        <v>0</v>
      </c>
      <c r="T22" s="894" t="s">
        <v>0</v>
      </c>
      <c r="U22" s="718">
        <v>3846</v>
      </c>
      <c r="V22" s="892" t="s">
        <v>0</v>
      </c>
      <c r="W22" s="304"/>
      <c r="X22" s="304"/>
      <c r="Y22" s="304"/>
      <c r="Z22" s="304"/>
      <c r="AE22" s="1091" t="s">
        <v>580</v>
      </c>
      <c r="AF22" s="511">
        <f t="shared" si="29"/>
        <v>1082</v>
      </c>
      <c r="AG22" s="511" t="str">
        <f t="shared" si="30"/>
        <v>-</v>
      </c>
      <c r="AH22" s="511" t="str">
        <f t="shared" si="31"/>
        <v>-</v>
      </c>
      <c r="AI22" s="511" t="str">
        <f t="shared" si="32"/>
        <v>-</v>
      </c>
      <c r="AJ22" s="511" t="str">
        <f t="shared" si="33"/>
        <v>-</v>
      </c>
      <c r="AK22" s="511" t="str">
        <f t="shared" si="33"/>
        <v>-</v>
      </c>
      <c r="AL22" s="511">
        <f t="shared" si="34"/>
        <v>1473</v>
      </c>
      <c r="AM22" s="511" t="str">
        <f t="shared" si="35"/>
        <v>-</v>
      </c>
      <c r="AN22" s="511" t="str">
        <f t="shared" si="36"/>
        <v>-</v>
      </c>
      <c r="AO22" s="511">
        <f t="shared" si="37"/>
        <v>1569</v>
      </c>
      <c r="AP22" s="511" t="str">
        <f t="shared" si="38"/>
        <v>-</v>
      </c>
      <c r="AQ22" s="511" t="str">
        <f t="shared" si="39"/>
        <v>-</v>
      </c>
      <c r="AR22" s="511">
        <f t="shared" si="40"/>
        <v>1764</v>
      </c>
      <c r="AS22" s="511" t="str">
        <f t="shared" si="41"/>
        <v>-</v>
      </c>
      <c r="AT22" s="511">
        <f t="shared" si="42"/>
        <v>2058</v>
      </c>
      <c r="AU22" s="511" t="str">
        <f t="shared" si="43"/>
        <v>-</v>
      </c>
      <c r="AV22" s="511">
        <f t="shared" si="44"/>
        <v>2316</v>
      </c>
      <c r="AW22" s="511" t="str">
        <f t="shared" si="45"/>
        <v>-</v>
      </c>
      <c r="AX22" s="511" t="str">
        <f t="shared" si="46"/>
        <v>-</v>
      </c>
      <c r="AY22" s="511">
        <f t="shared" si="47"/>
        <v>3846</v>
      </c>
      <c r="AZ22" s="567" t="str">
        <f t="shared" si="48"/>
        <v>-</v>
      </c>
    </row>
    <row r="23" spans="1:52" ht="20.25" customHeight="1" x14ac:dyDescent="0.25">
      <c r="A23" s="273" t="s">
        <v>302</v>
      </c>
      <c r="B23" s="879" t="s">
        <v>0</v>
      </c>
      <c r="C23" s="879" t="s">
        <v>0</v>
      </c>
      <c r="D23" s="879" t="s">
        <v>0</v>
      </c>
      <c r="E23" s="879" t="s">
        <v>0</v>
      </c>
      <c r="F23" s="879" t="s">
        <v>0</v>
      </c>
      <c r="G23" s="719">
        <v>1989</v>
      </c>
      <c r="H23" s="895"/>
      <c r="I23" s="895" t="s">
        <v>0</v>
      </c>
      <c r="J23" s="719">
        <v>1989</v>
      </c>
      <c r="K23" s="895" t="s">
        <v>0</v>
      </c>
      <c r="L23" s="895" t="s">
        <v>0</v>
      </c>
      <c r="M23" s="719">
        <v>2116</v>
      </c>
      <c r="N23" s="895" t="s">
        <v>0</v>
      </c>
      <c r="O23" s="719">
        <v>2372</v>
      </c>
      <c r="P23" s="895" t="s">
        <v>0</v>
      </c>
      <c r="Q23" s="719">
        <v>2765</v>
      </c>
      <c r="R23" s="895" t="s">
        <v>0</v>
      </c>
      <c r="S23" s="895" t="s">
        <v>0</v>
      </c>
      <c r="T23" s="719">
        <v>3034</v>
      </c>
      <c r="U23" s="895" t="s">
        <v>0</v>
      </c>
      <c r="V23" s="720">
        <v>3809</v>
      </c>
      <c r="W23" s="305"/>
      <c r="X23" s="305"/>
      <c r="Y23" s="305"/>
      <c r="Z23" s="305"/>
      <c r="AE23" s="273" t="s">
        <v>302</v>
      </c>
      <c r="AF23" s="512" t="str">
        <f t="shared" si="29"/>
        <v>-</v>
      </c>
      <c r="AG23" s="512" t="str">
        <f t="shared" si="30"/>
        <v>-</v>
      </c>
      <c r="AH23" s="512" t="str">
        <f t="shared" si="31"/>
        <v>-</v>
      </c>
      <c r="AI23" s="512" t="str">
        <f t="shared" si="32"/>
        <v>-</v>
      </c>
      <c r="AJ23" s="512" t="str">
        <f t="shared" si="33"/>
        <v>-</v>
      </c>
      <c r="AK23" s="512">
        <f t="shared" si="33"/>
        <v>1989</v>
      </c>
      <c r="AL23" s="512">
        <f t="shared" si="34"/>
        <v>0</v>
      </c>
      <c r="AM23" s="512" t="str">
        <f t="shared" si="35"/>
        <v>-</v>
      </c>
      <c r="AN23" s="512">
        <f t="shared" si="36"/>
        <v>1989</v>
      </c>
      <c r="AO23" s="512" t="str">
        <f t="shared" si="37"/>
        <v>-</v>
      </c>
      <c r="AP23" s="512" t="str">
        <f t="shared" si="38"/>
        <v>-</v>
      </c>
      <c r="AQ23" s="512">
        <f t="shared" si="39"/>
        <v>2116</v>
      </c>
      <c r="AR23" s="512" t="str">
        <f t="shared" si="40"/>
        <v>-</v>
      </c>
      <c r="AS23" s="512">
        <f t="shared" si="41"/>
        <v>2372</v>
      </c>
      <c r="AT23" s="512" t="str">
        <f t="shared" si="42"/>
        <v>-</v>
      </c>
      <c r="AU23" s="512">
        <f t="shared" si="43"/>
        <v>2765</v>
      </c>
      <c r="AV23" s="512" t="str">
        <f t="shared" si="44"/>
        <v>-</v>
      </c>
      <c r="AW23" s="512" t="str">
        <f t="shared" si="45"/>
        <v>-</v>
      </c>
      <c r="AX23" s="512">
        <f t="shared" si="46"/>
        <v>3034</v>
      </c>
      <c r="AY23" s="512" t="str">
        <f t="shared" si="47"/>
        <v>-</v>
      </c>
      <c r="AZ23" s="513">
        <f t="shared" si="48"/>
        <v>3809</v>
      </c>
    </row>
    <row r="24" spans="1:52" ht="20.25" customHeight="1" x14ac:dyDescent="0.25">
      <c r="A24" s="274" t="s">
        <v>303</v>
      </c>
      <c r="B24" s="712">
        <v>1489</v>
      </c>
      <c r="C24" s="712">
        <v>1907</v>
      </c>
      <c r="D24" s="712">
        <v>1926</v>
      </c>
      <c r="E24" s="894" t="s">
        <v>0</v>
      </c>
      <c r="F24" s="894" t="s">
        <v>0</v>
      </c>
      <c r="G24" s="880" t="s">
        <v>0</v>
      </c>
      <c r="H24" s="712">
        <v>2058</v>
      </c>
      <c r="I24" s="880" t="s">
        <v>0</v>
      </c>
      <c r="J24" s="880" t="s">
        <v>0</v>
      </c>
      <c r="K24" s="712">
        <v>2123</v>
      </c>
      <c r="L24" s="880" t="s">
        <v>0</v>
      </c>
      <c r="M24" s="880" t="s">
        <v>0</v>
      </c>
      <c r="N24" s="712">
        <v>2463</v>
      </c>
      <c r="O24" s="880" t="s">
        <v>0</v>
      </c>
      <c r="P24" s="712">
        <v>2965</v>
      </c>
      <c r="Q24" s="880" t="s">
        <v>0</v>
      </c>
      <c r="R24" s="712">
        <v>3240</v>
      </c>
      <c r="S24" s="880" t="s">
        <v>0</v>
      </c>
      <c r="T24" s="880" t="s">
        <v>0</v>
      </c>
      <c r="U24" s="712">
        <v>4473</v>
      </c>
      <c r="V24" s="881" t="s">
        <v>0</v>
      </c>
      <c r="W24" s="306"/>
      <c r="X24" s="306"/>
      <c r="Y24" s="306"/>
      <c r="Z24" s="306"/>
      <c r="AE24" s="274" t="s">
        <v>303</v>
      </c>
      <c r="AF24" s="509">
        <f t="shared" si="29"/>
        <v>1489</v>
      </c>
      <c r="AG24" s="509">
        <f t="shared" si="30"/>
        <v>1907</v>
      </c>
      <c r="AH24" s="509">
        <f t="shared" si="31"/>
        <v>1926</v>
      </c>
      <c r="AI24" s="509" t="str">
        <f t="shared" si="32"/>
        <v>-</v>
      </c>
      <c r="AJ24" s="509" t="str">
        <f t="shared" si="33"/>
        <v>-</v>
      </c>
      <c r="AK24" s="509" t="str">
        <f t="shared" si="33"/>
        <v>-</v>
      </c>
      <c r="AL24" s="509">
        <f t="shared" si="34"/>
        <v>2058</v>
      </c>
      <c r="AM24" s="509" t="str">
        <f t="shared" si="35"/>
        <v>-</v>
      </c>
      <c r="AN24" s="509" t="str">
        <f t="shared" si="36"/>
        <v>-</v>
      </c>
      <c r="AO24" s="509">
        <f t="shared" si="37"/>
        <v>2123</v>
      </c>
      <c r="AP24" s="509" t="str">
        <f t="shared" si="38"/>
        <v>-</v>
      </c>
      <c r="AQ24" s="509" t="str">
        <f t="shared" si="39"/>
        <v>-</v>
      </c>
      <c r="AR24" s="509">
        <f t="shared" si="40"/>
        <v>2463</v>
      </c>
      <c r="AS24" s="509" t="str">
        <f t="shared" si="41"/>
        <v>-</v>
      </c>
      <c r="AT24" s="509">
        <f t="shared" si="42"/>
        <v>2965</v>
      </c>
      <c r="AU24" s="509" t="str">
        <f t="shared" si="43"/>
        <v>-</v>
      </c>
      <c r="AV24" s="509">
        <f t="shared" si="44"/>
        <v>3240</v>
      </c>
      <c r="AW24" s="509" t="str">
        <f t="shared" si="45"/>
        <v>-</v>
      </c>
      <c r="AX24" s="509" t="str">
        <f t="shared" si="46"/>
        <v>-</v>
      </c>
      <c r="AY24" s="509">
        <f t="shared" si="47"/>
        <v>4473</v>
      </c>
      <c r="AZ24" s="569" t="str">
        <f t="shared" si="48"/>
        <v>-</v>
      </c>
    </row>
    <row r="25" spans="1:52" ht="20.25" customHeight="1" x14ac:dyDescent="0.25">
      <c r="A25" s="273" t="s">
        <v>304</v>
      </c>
      <c r="B25" s="879" t="s">
        <v>0</v>
      </c>
      <c r="C25" s="879" t="s">
        <v>0</v>
      </c>
      <c r="D25" s="879" t="s">
        <v>0</v>
      </c>
      <c r="E25" s="879" t="s">
        <v>0</v>
      </c>
      <c r="F25" s="888" t="s">
        <v>0</v>
      </c>
      <c r="G25" s="888" t="s">
        <v>0</v>
      </c>
      <c r="H25" s="888" t="s">
        <v>0</v>
      </c>
      <c r="I25" s="888" t="s">
        <v>0</v>
      </c>
      <c r="J25" s="721">
        <v>2727</v>
      </c>
      <c r="K25" s="888" t="s">
        <v>0</v>
      </c>
      <c r="L25" s="888" t="s">
        <v>0</v>
      </c>
      <c r="M25" s="888" t="s">
        <v>0</v>
      </c>
      <c r="N25" s="888" t="s">
        <v>0</v>
      </c>
      <c r="O25" s="721">
        <v>3222</v>
      </c>
      <c r="P25" s="888" t="s">
        <v>0</v>
      </c>
      <c r="Q25" s="888" t="s">
        <v>0</v>
      </c>
      <c r="R25" s="888" t="s">
        <v>0</v>
      </c>
      <c r="S25" s="888" t="s">
        <v>0</v>
      </c>
      <c r="T25" s="721">
        <v>4035</v>
      </c>
      <c r="U25" s="888" t="s">
        <v>0</v>
      </c>
      <c r="V25" s="722">
        <v>5794</v>
      </c>
      <c r="W25" s="306"/>
      <c r="X25" s="306"/>
      <c r="Y25" s="306"/>
      <c r="Z25" s="306"/>
      <c r="AE25" s="273" t="s">
        <v>304</v>
      </c>
      <c r="AF25" s="514" t="str">
        <f t="shared" si="29"/>
        <v>-</v>
      </c>
      <c r="AG25" s="514" t="str">
        <f t="shared" si="30"/>
        <v>-</v>
      </c>
      <c r="AH25" s="514" t="str">
        <f t="shared" si="31"/>
        <v>-</v>
      </c>
      <c r="AI25" s="514" t="str">
        <f t="shared" si="32"/>
        <v>-</v>
      </c>
      <c r="AJ25" s="514" t="str">
        <f t="shared" si="33"/>
        <v>-</v>
      </c>
      <c r="AK25" s="514" t="str">
        <f t="shared" si="33"/>
        <v>-</v>
      </c>
      <c r="AL25" s="514" t="str">
        <f t="shared" si="33"/>
        <v>-</v>
      </c>
      <c r="AM25" s="514" t="str">
        <f t="shared" si="35"/>
        <v>-</v>
      </c>
      <c r="AN25" s="514">
        <f t="shared" si="36"/>
        <v>2727</v>
      </c>
      <c r="AO25" s="514" t="str">
        <f t="shared" si="37"/>
        <v>-</v>
      </c>
      <c r="AP25" s="514" t="str">
        <f t="shared" si="38"/>
        <v>-</v>
      </c>
      <c r="AQ25" s="514" t="str">
        <f t="shared" si="39"/>
        <v>-</v>
      </c>
      <c r="AR25" s="514" t="str">
        <f t="shared" si="40"/>
        <v>-</v>
      </c>
      <c r="AS25" s="514">
        <f t="shared" si="41"/>
        <v>3222</v>
      </c>
      <c r="AT25" s="514" t="str">
        <f t="shared" si="42"/>
        <v>-</v>
      </c>
      <c r="AU25" s="514" t="str">
        <f t="shared" si="43"/>
        <v>-</v>
      </c>
      <c r="AV25" s="514" t="str">
        <f t="shared" si="44"/>
        <v>-</v>
      </c>
      <c r="AW25" s="514" t="str">
        <f t="shared" si="45"/>
        <v>-</v>
      </c>
      <c r="AX25" s="514">
        <f t="shared" si="46"/>
        <v>4035</v>
      </c>
      <c r="AY25" s="514" t="str">
        <f t="shared" si="47"/>
        <v>-</v>
      </c>
      <c r="AZ25" s="570">
        <f t="shared" si="47"/>
        <v>5794</v>
      </c>
    </row>
    <row r="26" spans="1:52" ht="20.25" customHeight="1" thickBot="1" x14ac:dyDescent="0.3">
      <c r="A26" s="276" t="s">
        <v>305</v>
      </c>
      <c r="B26" s="885" t="s">
        <v>0</v>
      </c>
      <c r="C26" s="885" t="s">
        <v>0</v>
      </c>
      <c r="D26" s="885" t="s">
        <v>0</v>
      </c>
      <c r="E26" s="885" t="s">
        <v>0</v>
      </c>
      <c r="F26" s="885" t="s">
        <v>0</v>
      </c>
      <c r="G26" s="885" t="s">
        <v>0</v>
      </c>
      <c r="H26" s="885" t="s">
        <v>0</v>
      </c>
      <c r="I26" s="885" t="s">
        <v>0</v>
      </c>
      <c r="J26" s="885" t="s">
        <v>0</v>
      </c>
      <c r="K26" s="885" t="s">
        <v>0</v>
      </c>
      <c r="L26" s="885" t="s">
        <v>0</v>
      </c>
      <c r="M26" s="723">
        <v>2928</v>
      </c>
      <c r="N26" s="885" t="s">
        <v>0</v>
      </c>
      <c r="O26" s="723">
        <v>3283</v>
      </c>
      <c r="P26" s="885" t="s">
        <v>0</v>
      </c>
      <c r="Q26" s="885" t="s">
        <v>0</v>
      </c>
      <c r="R26" s="885" t="s">
        <v>0</v>
      </c>
      <c r="S26" s="885" t="s">
        <v>0</v>
      </c>
      <c r="T26" s="723">
        <v>4192</v>
      </c>
      <c r="U26" s="885" t="s">
        <v>0</v>
      </c>
      <c r="V26" s="887" t="s">
        <v>0</v>
      </c>
      <c r="W26" s="306"/>
      <c r="X26" s="306"/>
      <c r="Y26" s="306"/>
      <c r="Z26" s="306"/>
      <c r="AE26" s="276" t="s">
        <v>305</v>
      </c>
      <c r="AF26" s="515" t="str">
        <f t="shared" si="29"/>
        <v>-</v>
      </c>
      <c r="AG26" s="515" t="str">
        <f t="shared" si="30"/>
        <v>-</v>
      </c>
      <c r="AH26" s="515" t="str">
        <f t="shared" si="31"/>
        <v>-</v>
      </c>
      <c r="AI26" s="515" t="str">
        <f t="shared" si="32"/>
        <v>-</v>
      </c>
      <c r="AJ26" s="515" t="str">
        <f t="shared" si="33"/>
        <v>-</v>
      </c>
      <c r="AK26" s="515" t="str">
        <f t="shared" si="33"/>
        <v>-</v>
      </c>
      <c r="AL26" s="515" t="str">
        <f t="shared" si="34"/>
        <v>-</v>
      </c>
      <c r="AM26" s="515" t="str">
        <f t="shared" si="35"/>
        <v>-</v>
      </c>
      <c r="AN26" s="515" t="str">
        <f t="shared" si="36"/>
        <v>-</v>
      </c>
      <c r="AO26" s="515" t="str">
        <f t="shared" si="37"/>
        <v>-</v>
      </c>
      <c r="AP26" s="515" t="str">
        <f t="shared" si="38"/>
        <v>-</v>
      </c>
      <c r="AQ26" s="515">
        <f t="shared" si="39"/>
        <v>2928</v>
      </c>
      <c r="AR26" s="515" t="str">
        <f t="shared" si="40"/>
        <v>-</v>
      </c>
      <c r="AS26" s="515">
        <f t="shared" si="41"/>
        <v>3283</v>
      </c>
      <c r="AT26" s="515" t="str">
        <f t="shared" si="42"/>
        <v>-</v>
      </c>
      <c r="AU26" s="515" t="str">
        <f t="shared" si="43"/>
        <v>-</v>
      </c>
      <c r="AV26" s="515" t="str">
        <f t="shared" si="44"/>
        <v>-</v>
      </c>
      <c r="AW26" s="515" t="str">
        <f t="shared" si="45"/>
        <v>-</v>
      </c>
      <c r="AX26" s="515">
        <f t="shared" si="46"/>
        <v>4192</v>
      </c>
      <c r="AY26" s="515" t="str">
        <f t="shared" si="47"/>
        <v>-</v>
      </c>
      <c r="AZ26" s="571" t="str">
        <f t="shared" si="48"/>
        <v>-</v>
      </c>
    </row>
    <row r="27" spans="1:52" x14ac:dyDescent="0.25">
      <c r="A27" s="256"/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</row>
    <row r="28" spans="1:52" ht="20.25" x14ac:dyDescent="0.25">
      <c r="A28" s="629" t="s">
        <v>509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E28" s="277" t="s">
        <v>306</v>
      </c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77"/>
      <c r="AS28" s="256"/>
      <c r="AT28" s="256"/>
      <c r="AU28" s="256"/>
      <c r="AV28" s="256"/>
      <c r="AW28" s="256"/>
      <c r="AX28" s="256"/>
      <c r="AY28" s="256"/>
    </row>
    <row r="29" spans="1:52" ht="7.5" customHeight="1" thickBot="1" x14ac:dyDescent="0.3">
      <c r="A29" s="256"/>
      <c r="B29" s="256"/>
      <c r="C29" s="256"/>
      <c r="D29" s="256"/>
      <c r="E29" s="256"/>
      <c r="F29" s="256"/>
      <c r="G29" s="256"/>
      <c r="H29" s="278"/>
      <c r="I29" s="278"/>
      <c r="J29" s="278"/>
      <c r="K29" s="278"/>
      <c r="L29" s="278"/>
      <c r="M29" s="278"/>
      <c r="N29" s="278"/>
      <c r="O29" s="278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E29" s="256"/>
      <c r="AF29" s="256"/>
      <c r="AG29" s="256"/>
      <c r="AH29" s="256"/>
      <c r="AI29" s="256"/>
      <c r="AJ29" s="256"/>
      <c r="AK29" s="256"/>
      <c r="AL29" s="278"/>
      <c r="AM29" s="278"/>
      <c r="AN29" s="278"/>
      <c r="AO29" s="278"/>
      <c r="AP29" s="278"/>
      <c r="AQ29" s="278"/>
      <c r="AR29" s="278"/>
      <c r="AS29" s="278"/>
      <c r="AT29" s="256"/>
      <c r="AU29" s="256"/>
      <c r="AV29" s="256"/>
      <c r="AW29" s="256"/>
      <c r="AX29" s="256"/>
      <c r="AY29" s="256"/>
    </row>
    <row r="30" spans="1:52" ht="16.5" thickBot="1" x14ac:dyDescent="0.3">
      <c r="A30" s="279" t="s">
        <v>220</v>
      </c>
      <c r="B30" s="280">
        <v>150</v>
      </c>
      <c r="C30" s="281">
        <v>200</v>
      </c>
      <c r="D30" s="282">
        <v>250</v>
      </c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E30" s="279" t="s">
        <v>220</v>
      </c>
      <c r="AF30" s="280">
        <v>150</v>
      </c>
      <c r="AG30" s="281">
        <v>200</v>
      </c>
      <c r="AH30" s="282">
        <v>250</v>
      </c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</row>
    <row r="31" spans="1:52" ht="18" hidden="1" customHeight="1" x14ac:dyDescent="0.25">
      <c r="A31" s="263" t="s">
        <v>307</v>
      </c>
      <c r="B31" s="284">
        <v>2800</v>
      </c>
      <c r="C31" s="264" t="s">
        <v>0</v>
      </c>
      <c r="D31" s="266" t="s">
        <v>0</v>
      </c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E31" s="263" t="s">
        <v>307</v>
      </c>
      <c r="AF31" s="284">
        <f t="shared" ref="AF31:AH36" si="49">IFERROR(B31*(1-$AF$1),"-")</f>
        <v>2800</v>
      </c>
      <c r="AG31" s="264" t="str">
        <f t="shared" si="49"/>
        <v>-</v>
      </c>
      <c r="AH31" s="266" t="str">
        <f t="shared" si="49"/>
        <v>-</v>
      </c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</row>
    <row r="32" spans="1:52" ht="18" hidden="1" customHeight="1" x14ac:dyDescent="0.25">
      <c r="A32" s="285" t="s">
        <v>308</v>
      </c>
      <c r="B32" s="286" t="s">
        <v>0</v>
      </c>
      <c r="C32" s="287">
        <v>3500</v>
      </c>
      <c r="D32" s="288" t="s">
        <v>0</v>
      </c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E32" s="285" t="s">
        <v>308</v>
      </c>
      <c r="AF32" s="286" t="str">
        <f t="shared" si="49"/>
        <v>-</v>
      </c>
      <c r="AG32" s="287">
        <f t="shared" si="49"/>
        <v>3500</v>
      </c>
      <c r="AH32" s="288" t="str">
        <f t="shared" si="49"/>
        <v>-</v>
      </c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</row>
    <row r="33" spans="1:51" ht="18" hidden="1" customHeight="1" x14ac:dyDescent="0.25">
      <c r="A33" s="268" t="s">
        <v>309</v>
      </c>
      <c r="B33" s="265" t="s">
        <v>0</v>
      </c>
      <c r="C33" s="265" t="s">
        <v>0</v>
      </c>
      <c r="D33" s="289">
        <v>4000</v>
      </c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E33" s="268" t="s">
        <v>309</v>
      </c>
      <c r="AF33" s="265" t="str">
        <f t="shared" si="49"/>
        <v>-</v>
      </c>
      <c r="AG33" s="265" t="str">
        <f t="shared" si="49"/>
        <v>-</v>
      </c>
      <c r="AH33" s="289">
        <f t="shared" si="49"/>
        <v>4000</v>
      </c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</row>
    <row r="34" spans="1:51" ht="18" customHeight="1" x14ac:dyDescent="0.25">
      <c r="A34" s="285" t="s">
        <v>310</v>
      </c>
      <c r="B34" s="823">
        <v>2926</v>
      </c>
      <c r="C34" s="896" t="s">
        <v>0</v>
      </c>
      <c r="D34" s="897" t="s">
        <v>0</v>
      </c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E34" s="285" t="s">
        <v>310</v>
      </c>
      <c r="AF34" s="516">
        <f t="shared" si="49"/>
        <v>2926</v>
      </c>
      <c r="AG34" s="517" t="str">
        <f t="shared" si="49"/>
        <v>-</v>
      </c>
      <c r="AH34" s="518" t="str">
        <f t="shared" si="49"/>
        <v>-</v>
      </c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</row>
    <row r="35" spans="1:51" ht="18" customHeight="1" x14ac:dyDescent="0.25">
      <c r="A35" s="290" t="s">
        <v>311</v>
      </c>
      <c r="B35" s="898" t="s">
        <v>0</v>
      </c>
      <c r="C35" s="824">
        <v>3658</v>
      </c>
      <c r="D35" s="899" t="s">
        <v>0</v>
      </c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E35" s="290" t="s">
        <v>311</v>
      </c>
      <c r="AF35" s="519" t="str">
        <f t="shared" si="49"/>
        <v>-</v>
      </c>
      <c r="AG35" s="520">
        <f t="shared" si="49"/>
        <v>3658</v>
      </c>
      <c r="AH35" s="521" t="str">
        <f t="shared" si="49"/>
        <v>-</v>
      </c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</row>
    <row r="36" spans="1:51" ht="18" customHeight="1" thickBot="1" x14ac:dyDescent="0.3">
      <c r="A36" s="291" t="s">
        <v>312</v>
      </c>
      <c r="B36" s="900" t="s">
        <v>0</v>
      </c>
      <c r="C36" s="900" t="s">
        <v>0</v>
      </c>
      <c r="D36" s="825">
        <v>5120</v>
      </c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E36" s="291" t="s">
        <v>312</v>
      </c>
      <c r="AF36" s="522" t="str">
        <f t="shared" si="49"/>
        <v>-</v>
      </c>
      <c r="AG36" s="522" t="str">
        <f t="shared" si="49"/>
        <v>-</v>
      </c>
      <c r="AH36" s="523">
        <f t="shared" si="49"/>
        <v>5120</v>
      </c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</row>
    <row r="37" spans="1:51" ht="18" customHeight="1" x14ac:dyDescent="0.25">
      <c r="A37" s="622" t="s">
        <v>501</v>
      </c>
      <c r="B37" s="826">
        <v>3205</v>
      </c>
      <c r="C37" s="901" t="s">
        <v>0</v>
      </c>
      <c r="D37" s="902" t="s">
        <v>0</v>
      </c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E37" s="622" t="s">
        <v>501</v>
      </c>
      <c r="AF37" s="516">
        <f t="shared" ref="AF37:AF39" si="50">IFERROR(B37*(1-$AF$1),"-")</f>
        <v>3205</v>
      </c>
      <c r="AG37" s="517" t="str">
        <f t="shared" ref="AG37:AG39" si="51">IFERROR(C37*(1-$AF$1),"-")</f>
        <v>-</v>
      </c>
      <c r="AH37" s="518" t="str">
        <f t="shared" ref="AH37:AH39" si="52">IFERROR(D37*(1-$AF$1),"-")</f>
        <v>-</v>
      </c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</row>
    <row r="38" spans="1:51" ht="18" customHeight="1" x14ac:dyDescent="0.25">
      <c r="A38" s="623" t="s">
        <v>502</v>
      </c>
      <c r="B38" s="903" t="s">
        <v>0</v>
      </c>
      <c r="C38" s="827">
        <v>4110</v>
      </c>
      <c r="D38" s="904" t="s">
        <v>0</v>
      </c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E38" s="623" t="s">
        <v>502</v>
      </c>
      <c r="AF38" s="519" t="str">
        <f t="shared" si="50"/>
        <v>-</v>
      </c>
      <c r="AG38" s="520">
        <f t="shared" si="51"/>
        <v>4110</v>
      </c>
      <c r="AH38" s="521" t="str">
        <f t="shared" si="52"/>
        <v>-</v>
      </c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</row>
    <row r="39" spans="1:51" ht="18" customHeight="1" thickBot="1" x14ac:dyDescent="0.3">
      <c r="A39" s="624" t="s">
        <v>503</v>
      </c>
      <c r="B39" s="901" t="s">
        <v>0</v>
      </c>
      <c r="C39" s="901" t="s">
        <v>0</v>
      </c>
      <c r="D39" s="828">
        <v>5861</v>
      </c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E39" s="624" t="s">
        <v>503</v>
      </c>
      <c r="AF39" s="522" t="str">
        <f t="shared" si="50"/>
        <v>-</v>
      </c>
      <c r="AG39" s="522" t="str">
        <f t="shared" si="51"/>
        <v>-</v>
      </c>
      <c r="AH39" s="523">
        <f t="shared" si="52"/>
        <v>5861</v>
      </c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</row>
    <row r="40" spans="1:51" ht="18" customHeight="1" thickBot="1" x14ac:dyDescent="0.3">
      <c r="A40" s="625" t="s">
        <v>508</v>
      </c>
      <c r="B40" s="829">
        <v>1416</v>
      </c>
      <c r="C40" s="905" t="s">
        <v>0</v>
      </c>
      <c r="D40" s="906" t="s">
        <v>0</v>
      </c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E40" s="625" t="s">
        <v>508</v>
      </c>
      <c r="AF40" s="626">
        <f>IFERROR(B40*(1-$AF$1),"-")</f>
        <v>1416</v>
      </c>
      <c r="AG40" s="627" t="str">
        <f t="shared" ref="AG40" si="53">IFERROR(C40*(1-$AF$1),"-")</f>
        <v>-</v>
      </c>
      <c r="AH40" s="628" t="str">
        <f t="shared" ref="AH40" si="54">IFERROR(D40*(1-$AF$1),"-")</f>
        <v>-</v>
      </c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</row>
    <row r="41" spans="1:51" x14ac:dyDescent="0.25">
      <c r="A41" s="256"/>
      <c r="B41" s="256"/>
      <c r="C41" s="256"/>
      <c r="D41" s="256"/>
      <c r="E41" s="256"/>
      <c r="F41" s="292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E41" s="256"/>
      <c r="AF41" s="256"/>
      <c r="AG41" s="256"/>
      <c r="AH41" s="256"/>
      <c r="AI41" s="256"/>
      <c r="AJ41" s="292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</row>
    <row r="42" spans="1:51" x14ac:dyDescent="0.25">
      <c r="A42" s="256" t="s">
        <v>313</v>
      </c>
      <c r="B42" s="256"/>
      <c r="C42" s="256"/>
      <c r="D42" s="256"/>
      <c r="E42" s="256"/>
      <c r="F42" s="292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E42" s="256" t="s">
        <v>313</v>
      </c>
      <c r="AF42" s="256"/>
      <c r="AG42" s="256"/>
      <c r="AH42" s="256"/>
      <c r="AI42" s="256"/>
      <c r="AJ42" s="292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</row>
    <row r="43" spans="1:51" ht="6" customHeight="1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</row>
    <row r="44" spans="1:51" x14ac:dyDescent="0.25">
      <c r="A44" s="293" t="s">
        <v>314</v>
      </c>
      <c r="B44" s="256"/>
      <c r="C44" s="294"/>
      <c r="D44" s="267"/>
      <c r="E44" s="295"/>
      <c r="F44" s="295"/>
      <c r="G44" s="295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E44" s="293" t="s">
        <v>314</v>
      </c>
      <c r="AF44" s="256"/>
      <c r="AG44" s="294"/>
      <c r="AH44" s="267"/>
      <c r="AI44" s="295"/>
      <c r="AJ44" s="295"/>
      <c r="AK44" s="295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</row>
    <row r="45" spans="1:51" ht="17.25" customHeight="1" x14ac:dyDescent="0.25">
      <c r="A45" s="292" t="s">
        <v>218</v>
      </c>
      <c r="B45" s="256"/>
      <c r="C45" s="1110"/>
      <c r="D45" s="1110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E45" s="292" t="s">
        <v>218</v>
      </c>
      <c r="AF45" s="256"/>
      <c r="AG45" s="1110"/>
      <c r="AH45" s="1110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</row>
    <row r="46" spans="1:51" x14ac:dyDescent="0.25">
      <c r="A46" s="256"/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146"/>
      <c r="AW46" s="146"/>
      <c r="AX46" s="146"/>
      <c r="AY46" s="146"/>
    </row>
    <row r="47" spans="1:51" x14ac:dyDescent="0.25">
      <c r="A47" s="296" t="s">
        <v>12</v>
      </c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7"/>
      <c r="S47" s="7"/>
      <c r="T47" s="7"/>
      <c r="U47" s="7"/>
      <c r="V47" s="7"/>
      <c r="W47" s="7"/>
      <c r="X47" s="7"/>
      <c r="Y47" s="7"/>
      <c r="Z47" s="7"/>
      <c r="AE47" s="296" t="s">
        <v>12</v>
      </c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146"/>
      <c r="AW47" s="146"/>
      <c r="AX47" s="146"/>
      <c r="AY47" s="146"/>
    </row>
    <row r="48" spans="1:51" x14ac:dyDescent="0.25">
      <c r="A48" s="296" t="s">
        <v>14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7"/>
      <c r="S48" s="7"/>
      <c r="T48" s="7"/>
      <c r="U48" s="7"/>
      <c r="V48" s="7"/>
      <c r="W48" s="7"/>
      <c r="X48" s="7"/>
      <c r="Y48" s="7"/>
      <c r="Z48" s="7"/>
      <c r="AE48" s="296" t="s">
        <v>14</v>
      </c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146"/>
      <c r="AW48" s="146"/>
      <c r="AX48" s="146"/>
      <c r="AY48" s="146"/>
    </row>
    <row r="49" spans="1:51" x14ac:dyDescent="0.25">
      <c r="A49" s="296" t="s">
        <v>15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7"/>
      <c r="S49" s="7"/>
      <c r="T49" s="7"/>
      <c r="U49" s="7"/>
      <c r="V49" s="7"/>
      <c r="W49" s="7"/>
      <c r="X49" s="7"/>
      <c r="Y49" s="7"/>
      <c r="Z49" s="7"/>
      <c r="AE49" s="296" t="s">
        <v>15</v>
      </c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146"/>
      <c r="AW49" s="146"/>
      <c r="AX49" s="146"/>
      <c r="AY49" s="146"/>
    </row>
    <row r="50" spans="1:51" x14ac:dyDescent="0.25">
      <c r="A50" s="296" t="s">
        <v>16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7"/>
      <c r="S50" s="7"/>
      <c r="T50" s="7"/>
      <c r="U50" s="7"/>
      <c r="V50" s="7"/>
      <c r="W50" s="7"/>
      <c r="X50" s="7"/>
      <c r="Y50" s="7"/>
      <c r="Z50" s="7"/>
      <c r="AE50" s="296" t="s">
        <v>16</v>
      </c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146"/>
      <c r="AW50" s="146"/>
      <c r="AX50" s="146"/>
      <c r="AY50" s="146"/>
    </row>
    <row r="51" spans="1:51" x14ac:dyDescent="0.25">
      <c r="A51" s="1111" t="s">
        <v>17</v>
      </c>
      <c r="B51" s="1111"/>
      <c r="C51" s="1111"/>
      <c r="D51" s="1111"/>
      <c r="E51" s="1111"/>
      <c r="F51" s="1111"/>
      <c r="G51" s="1111"/>
      <c r="H51" s="1111"/>
      <c r="I51" s="1111"/>
      <c r="J51" s="1111"/>
      <c r="K51" s="1111"/>
      <c r="L51" s="1111"/>
      <c r="M51" s="1111"/>
      <c r="N51" s="1111"/>
      <c r="O51" s="1111"/>
      <c r="P51" s="1111"/>
      <c r="Q51" s="1111"/>
      <c r="R51" s="256"/>
      <c r="S51" s="256"/>
      <c r="T51" s="256"/>
      <c r="U51" s="256"/>
      <c r="V51" s="256"/>
      <c r="W51" s="256"/>
      <c r="X51" s="256"/>
      <c r="Y51" s="256"/>
      <c r="Z51" s="256"/>
      <c r="AE51" s="1111" t="s">
        <v>17</v>
      </c>
      <c r="AF51" s="1111"/>
      <c r="AG51" s="1111"/>
      <c r="AH51" s="1111"/>
      <c r="AI51" s="1111"/>
      <c r="AJ51" s="1111"/>
      <c r="AK51" s="1111"/>
      <c r="AL51" s="1111"/>
      <c r="AM51" s="1111"/>
      <c r="AN51" s="1111"/>
      <c r="AO51" s="1111"/>
      <c r="AP51" s="1111"/>
      <c r="AQ51" s="1111"/>
      <c r="AR51" s="1111"/>
      <c r="AS51" s="1111"/>
      <c r="AT51" s="1111"/>
      <c r="AU51" s="1111"/>
      <c r="AV51" s="146"/>
      <c r="AW51" s="146"/>
      <c r="AX51" s="146"/>
      <c r="AY51" s="146"/>
    </row>
    <row r="52" spans="1:51" ht="27" customHeight="1" x14ac:dyDescent="0.25">
      <c r="A52" s="1112" t="s">
        <v>44</v>
      </c>
      <c r="B52" s="1112"/>
      <c r="C52" s="1112"/>
      <c r="D52" s="1112"/>
      <c r="E52" s="1112"/>
      <c r="F52" s="1112"/>
      <c r="G52" s="1112"/>
      <c r="H52" s="1112"/>
      <c r="I52" s="1112"/>
      <c r="J52" s="1112"/>
      <c r="K52" s="1112"/>
      <c r="L52" s="1112"/>
      <c r="M52" s="1112"/>
      <c r="N52" s="1112"/>
      <c r="O52" s="1112"/>
      <c r="P52" s="1112"/>
      <c r="Q52" s="1112"/>
      <c r="R52" s="256"/>
      <c r="S52" s="256"/>
      <c r="T52" s="256"/>
      <c r="U52" s="256"/>
      <c r="V52" s="256"/>
      <c r="W52" s="256"/>
      <c r="X52" s="256"/>
      <c r="Y52" s="256"/>
      <c r="Z52" s="256"/>
      <c r="AE52" s="1112" t="s">
        <v>44</v>
      </c>
      <c r="AF52" s="1112"/>
      <c r="AG52" s="1112"/>
      <c r="AH52" s="1112"/>
      <c r="AI52" s="1112"/>
      <c r="AJ52" s="1112"/>
      <c r="AK52" s="1112"/>
      <c r="AL52" s="1112"/>
      <c r="AM52" s="1112"/>
      <c r="AN52" s="1112"/>
      <c r="AO52" s="1112"/>
      <c r="AP52" s="1112"/>
      <c r="AQ52" s="1112"/>
      <c r="AR52" s="1112"/>
      <c r="AS52" s="1112"/>
      <c r="AT52" s="1112"/>
      <c r="AU52" s="1112"/>
      <c r="AV52" s="146"/>
      <c r="AW52" s="146"/>
      <c r="AX52" s="146"/>
      <c r="AY52" s="146"/>
    </row>
    <row r="53" spans="1:51" x14ac:dyDescent="0.25">
      <c r="A53" s="256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</row>
    <row r="54" spans="1:51" x14ac:dyDescent="0.25">
      <c r="A54" s="256"/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56"/>
      <c r="AW54" s="256"/>
      <c r="AX54" s="256"/>
      <c r="AY54" s="256"/>
    </row>
    <row r="55" spans="1:51" x14ac:dyDescent="0.25">
      <c r="A55" s="256"/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</row>
    <row r="56" spans="1:51" x14ac:dyDescent="0.25">
      <c r="A56" s="256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</row>
    <row r="57" spans="1:51" x14ac:dyDescent="0.25">
      <c r="A57" s="256"/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</row>
    <row r="58" spans="1:51" x14ac:dyDescent="0.25">
      <c r="A58" s="256"/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</row>
    <row r="59" spans="1:51" x14ac:dyDescent="0.25">
      <c r="A59" s="256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6"/>
      <c r="AY59" s="256"/>
    </row>
    <row r="60" spans="1:5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</row>
  </sheetData>
  <sheetProtection algorithmName="SHA-512" hashValue="mxixnvms1+UOljx0UG7F3CRSaNc9Z0O3SPvEcHb0JpToo02D88wXeOWZb6q8wRy6pF7vNYXITgBC9GwWoghMWQ==" saltValue="fNvI2JqMO7XG/ekKapJikQ==" spinCount="100000" sheet="1" objects="1" scenarios="1"/>
  <mergeCells count="12">
    <mergeCell ref="C45:D45"/>
    <mergeCell ref="AG45:AH45"/>
    <mergeCell ref="A51:Q51"/>
    <mergeCell ref="AE51:AU51"/>
    <mergeCell ref="A52:Q52"/>
    <mergeCell ref="AE52:AU52"/>
    <mergeCell ref="A4:A5"/>
    <mergeCell ref="AE4:AE5"/>
    <mergeCell ref="A8:N8"/>
    <mergeCell ref="AE8:AR8"/>
    <mergeCell ref="A16:N16"/>
    <mergeCell ref="AE16:AR16"/>
  </mergeCells>
  <pageMargins left="0.31496062992125984" right="0.31496062992125984" top="0.55118110236220474" bottom="0.55118110236220474" header="0.31496062992125984" footer="0.31496062992125984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0"/>
  <sheetViews>
    <sheetView showGridLines="0" zoomScaleNormal="100" workbookViewId="0">
      <pane xSplit="5" ySplit="7" topLeftCell="F8" activePane="bottomRight" state="frozen"/>
      <selection activeCell="D1" sqref="D1"/>
      <selection pane="topRight" activeCell="F1" sqref="F1"/>
      <selection pane="bottomLeft" activeCell="D8" sqref="D8"/>
      <selection pane="bottomRight" activeCell="E21" sqref="E21"/>
    </sheetView>
  </sheetViews>
  <sheetFormatPr defaultRowHeight="12.75" outlineLevelCol="1" x14ac:dyDescent="0.2"/>
  <cols>
    <col min="1" max="1" width="63.85546875" hidden="1" customWidth="1" outlineLevel="1"/>
    <col min="2" max="2" width="20.140625" hidden="1" customWidth="1" outlineLevel="1"/>
    <col min="3" max="3" width="5" hidden="1" customWidth="1" outlineLevel="1"/>
    <col min="4" max="4" width="5.5703125" customWidth="1" collapsed="1"/>
    <col min="5" max="5" width="66.7109375" style="3" customWidth="1"/>
    <col min="6" max="6" width="17.42578125" style="3" customWidth="1"/>
    <col min="7" max="7" width="58.140625" customWidth="1"/>
    <col min="8" max="8" width="30.28515625" customWidth="1"/>
    <col min="9" max="9" width="21" customWidth="1"/>
  </cols>
  <sheetData>
    <row r="1" spans="1:6" ht="20.25" x14ac:dyDescent="0.3">
      <c r="E1" s="42" t="s">
        <v>188</v>
      </c>
      <c r="F1" s="70">
        <f>'Установка скидки'!$F$11</f>
        <v>0</v>
      </c>
    </row>
    <row r="2" spans="1:6" ht="15" x14ac:dyDescent="0.25">
      <c r="E2" s="4"/>
      <c r="F2" s="4"/>
    </row>
    <row r="3" spans="1:6" ht="15" x14ac:dyDescent="0.25">
      <c r="E3" s="4"/>
      <c r="F3" s="4"/>
    </row>
    <row r="4" spans="1:6" ht="25.5" customHeight="1" x14ac:dyDescent="0.2">
      <c r="E4" s="5"/>
      <c r="F4" s="5"/>
    </row>
    <row r="5" spans="1:6" ht="15" x14ac:dyDescent="0.25">
      <c r="E5" s="4"/>
      <c r="F5" s="4"/>
    </row>
    <row r="6" spans="1:6" ht="15.75" thickBot="1" x14ac:dyDescent="0.3">
      <c r="E6" s="4"/>
      <c r="F6" s="4"/>
    </row>
    <row r="7" spans="1:6" ht="40.5" customHeight="1" thickBot="1" x14ac:dyDescent="0.25">
      <c r="A7" s="587" t="s">
        <v>43</v>
      </c>
      <c r="B7" s="588" t="s">
        <v>378</v>
      </c>
      <c r="E7" s="587" t="s">
        <v>43</v>
      </c>
      <c r="F7" s="588" t="s">
        <v>378</v>
      </c>
    </row>
    <row r="8" spans="1:6" ht="26.25" customHeight="1" x14ac:dyDescent="0.2">
      <c r="A8" s="660" t="s">
        <v>434</v>
      </c>
      <c r="B8" s="730">
        <v>2030</v>
      </c>
      <c r="E8" s="589" t="str">
        <f>A8</f>
        <v>Бак-ватерпасс D180 (430)</v>
      </c>
      <c r="F8" s="416">
        <f>IFERROR(B8*(1-$F$1),"-")</f>
        <v>2030</v>
      </c>
    </row>
    <row r="9" spans="1:6" ht="26.25" customHeight="1" x14ac:dyDescent="0.2">
      <c r="A9" s="655" t="s">
        <v>549</v>
      </c>
      <c r="B9" s="731">
        <v>6950</v>
      </c>
      <c r="E9" s="590" t="str">
        <f>A9</f>
        <v>ППШ-М Пароперегреватель трубный D115/115 (430)</v>
      </c>
      <c r="F9" s="417">
        <f>IFERROR(B9*(1-$F$1),"-")</f>
        <v>6950</v>
      </c>
    </row>
    <row r="10" spans="1:6" ht="26.25" customHeight="1" x14ac:dyDescent="0.2">
      <c r="A10" s="654" t="s">
        <v>550</v>
      </c>
      <c r="B10" s="732">
        <v>8450</v>
      </c>
      <c r="E10" s="656" t="str">
        <f t="shared" ref="E10:E12" si="0">A10</f>
        <v>ППШ-М Пароперегреватель трубный D120/115(120) (304)</v>
      </c>
      <c r="F10" s="591">
        <f t="shared" ref="F10:F12" si="1">IFERROR(B10*(1-$F$1),"-")</f>
        <v>8450</v>
      </c>
    </row>
    <row r="11" spans="1:6" ht="26.25" customHeight="1" x14ac:dyDescent="0.2">
      <c r="A11" s="655" t="s">
        <v>551</v>
      </c>
      <c r="B11" s="731">
        <v>8650</v>
      </c>
      <c r="E11" s="590" t="str">
        <f t="shared" si="0"/>
        <v>ППШ-М Пароперегреватель трубный D130/130 (304)</v>
      </c>
      <c r="F11" s="653">
        <f t="shared" si="1"/>
        <v>8650</v>
      </c>
    </row>
    <row r="12" spans="1:6" ht="26.25" customHeight="1" x14ac:dyDescent="0.2">
      <c r="A12" s="851" t="s">
        <v>562</v>
      </c>
      <c r="B12" s="852">
        <v>12750</v>
      </c>
      <c r="E12" s="853" t="str">
        <f t="shared" si="0"/>
        <v>ППШ-Б Бак 40л + Пароперегреватель трубный D115 (430)</v>
      </c>
      <c r="F12" s="854">
        <f t="shared" si="1"/>
        <v>12750</v>
      </c>
    </row>
    <row r="13" spans="1:6" ht="26.25" customHeight="1" thickBot="1" x14ac:dyDescent="0.25">
      <c r="A13" s="644" t="s">
        <v>547</v>
      </c>
      <c r="B13" s="645">
        <v>8950</v>
      </c>
      <c r="E13" s="644" t="str">
        <f t="shared" ref="E13" si="2">A13</f>
        <v>ППШ-МБ Пароперегреватель мобильный D90/160/260 (430)</v>
      </c>
      <c r="F13" s="645">
        <f t="shared" ref="F13" si="3">IFERROR(B13*(1-$F$1),"-")</f>
        <v>8950</v>
      </c>
    </row>
    <row r="14" spans="1:6" ht="39.950000000000003" customHeight="1" x14ac:dyDescent="0.2">
      <c r="A14" s="592"/>
      <c r="B14" s="593"/>
      <c r="E14" s="594"/>
      <c r="F14" s="593"/>
    </row>
    <row r="15" spans="1:6" ht="27" customHeight="1" thickBot="1" x14ac:dyDescent="0.25">
      <c r="A15" s="592"/>
      <c r="B15" s="593"/>
      <c r="E15" s="594"/>
      <c r="F15" s="593"/>
    </row>
    <row r="16" spans="1:6" ht="39.950000000000003" customHeight="1" thickBot="1" x14ac:dyDescent="0.25">
      <c r="A16" s="587" t="s">
        <v>43</v>
      </c>
      <c r="B16" s="588" t="s">
        <v>378</v>
      </c>
      <c r="E16" s="587" t="s">
        <v>43</v>
      </c>
      <c r="F16" s="588" t="s">
        <v>378</v>
      </c>
    </row>
    <row r="17" spans="1:6" s="595" customFormat="1" ht="31.5" customHeight="1" x14ac:dyDescent="0.2">
      <c r="A17" s="1096" t="s">
        <v>433</v>
      </c>
      <c r="B17" s="416">
        <v>5519</v>
      </c>
      <c r="E17" s="640" t="str">
        <f>A17</f>
        <v>Бак навесной ТиС Феррит 60 вертикальный (430)</v>
      </c>
      <c r="F17" s="641">
        <f>IFERROR(B17*(1-$F$1),"-")</f>
        <v>5519</v>
      </c>
    </row>
    <row r="18" spans="1:6" ht="31.5" customHeight="1" x14ac:dyDescent="0.2">
      <c r="A18" s="1097" t="s">
        <v>436</v>
      </c>
      <c r="B18" s="417">
        <v>6209</v>
      </c>
      <c r="E18" s="642" t="str">
        <f t="shared" ref="E18:E33" si="4">A18</f>
        <v>Бак навесной ТиС Стандарт 60 вертикальный (201)</v>
      </c>
      <c r="F18" s="643">
        <f t="shared" ref="F18:F33" si="5">IFERROR(B18*(1-$F$1),"-")</f>
        <v>6209</v>
      </c>
    </row>
    <row r="19" spans="1:6" ht="31.5" customHeight="1" x14ac:dyDescent="0.2">
      <c r="A19" s="1096" t="s">
        <v>437</v>
      </c>
      <c r="B19" s="416">
        <v>7382</v>
      </c>
      <c r="E19" s="640" t="str">
        <f t="shared" si="4"/>
        <v>Бак навесной ТиС Стандарт 80 горизонтальный (201)</v>
      </c>
      <c r="F19" s="641">
        <f t="shared" si="5"/>
        <v>7382</v>
      </c>
    </row>
    <row r="20" spans="1:6" ht="31.5" customHeight="1" x14ac:dyDescent="0.2">
      <c r="A20" s="1097" t="s">
        <v>438</v>
      </c>
      <c r="B20" s="417">
        <v>8554</v>
      </c>
      <c r="E20" s="642" t="str">
        <f t="shared" si="4"/>
        <v>Бак навесной ТиС Стандарт 100 горизонтальный (201)</v>
      </c>
      <c r="F20" s="643">
        <f t="shared" si="5"/>
        <v>8554</v>
      </c>
    </row>
    <row r="21" spans="1:6" ht="31.5" customHeight="1" x14ac:dyDescent="0.2">
      <c r="A21" s="1096" t="s">
        <v>582</v>
      </c>
      <c r="B21" s="416">
        <v>5300</v>
      </c>
      <c r="E21" s="640" t="s">
        <v>582</v>
      </c>
      <c r="F21" s="641">
        <f t="shared" si="5"/>
        <v>5300</v>
      </c>
    </row>
    <row r="22" spans="1:6" s="595" customFormat="1" ht="31.5" customHeight="1" x14ac:dyDescent="0.2">
      <c r="A22" s="1097" t="s">
        <v>439</v>
      </c>
      <c r="B22" s="417">
        <v>6865</v>
      </c>
      <c r="E22" s="642" t="str">
        <f t="shared" si="4"/>
        <v>Бак печной ТиС Феррит 55, D115/115 (430)</v>
      </c>
      <c r="F22" s="643">
        <f t="shared" si="5"/>
        <v>6865</v>
      </c>
    </row>
    <row r="23" spans="1:6" ht="31.5" customHeight="1" x14ac:dyDescent="0.2">
      <c r="A23" s="1096" t="s">
        <v>504</v>
      </c>
      <c r="B23" s="416">
        <v>8044</v>
      </c>
      <c r="E23" s="640" t="str">
        <f t="shared" si="4"/>
        <v>Бак печной ТиС Стандарт 55, D115/115 (304)</v>
      </c>
      <c r="F23" s="641">
        <f t="shared" si="5"/>
        <v>8044</v>
      </c>
    </row>
    <row r="24" spans="1:6" ht="31.5" customHeight="1" x14ac:dyDescent="0.2">
      <c r="A24" s="1097" t="s">
        <v>442</v>
      </c>
      <c r="B24" s="417">
        <v>8598</v>
      </c>
      <c r="E24" s="642" t="str">
        <f t="shared" si="4"/>
        <v>Бак печной ТиС Стандарт 55, D130/130 (304)</v>
      </c>
      <c r="F24" s="643">
        <f t="shared" si="5"/>
        <v>8598</v>
      </c>
    </row>
    <row r="25" spans="1:6" ht="31.5" customHeight="1" x14ac:dyDescent="0.2">
      <c r="A25" s="1096" t="s">
        <v>505</v>
      </c>
      <c r="B25" s="416">
        <v>10500</v>
      </c>
      <c r="E25" s="640" t="str">
        <f t="shared" si="4"/>
        <v>Бак печной ТиС Стандарт 75, D115/115 (304)</v>
      </c>
      <c r="F25" s="641">
        <f t="shared" si="5"/>
        <v>10500</v>
      </c>
    </row>
    <row r="26" spans="1:6" ht="31.5" customHeight="1" x14ac:dyDescent="0.2">
      <c r="A26" s="1097" t="s">
        <v>534</v>
      </c>
      <c r="B26" s="417">
        <v>11354</v>
      </c>
      <c r="E26" s="642" t="str">
        <f t="shared" ref="E26" si="6">A26</f>
        <v>Бак печной ТиС Стандарт 75, D130/130 (304)</v>
      </c>
      <c r="F26" s="643">
        <f t="shared" ref="F26" si="7">IFERROR(B26*(1-$F$1),"-")</f>
        <v>11354</v>
      </c>
    </row>
    <row r="27" spans="1:6" ht="31.5" customHeight="1" x14ac:dyDescent="0.2">
      <c r="A27" s="1098" t="s">
        <v>552</v>
      </c>
      <c r="B27" s="416">
        <v>4900</v>
      </c>
      <c r="E27" s="640" t="str">
        <f t="shared" si="4"/>
        <v>Конвектор трубный L1000, D120/115(120) (430)</v>
      </c>
      <c r="F27" s="641">
        <f t="shared" si="5"/>
        <v>4900</v>
      </c>
    </row>
    <row r="28" spans="1:6" ht="31.5" customHeight="1" x14ac:dyDescent="0.2">
      <c r="A28" s="1097" t="s">
        <v>444</v>
      </c>
      <c r="B28" s="1099">
        <v>5750</v>
      </c>
      <c r="E28" s="642" t="str">
        <f t="shared" si="4"/>
        <v>Конвектор трубный L1000, D150/150 (430)</v>
      </c>
      <c r="F28" s="643">
        <f t="shared" si="5"/>
        <v>5750</v>
      </c>
    </row>
    <row r="29" spans="1:6" ht="31.5" customHeight="1" x14ac:dyDescent="0.2">
      <c r="A29" s="1096" t="s">
        <v>440</v>
      </c>
      <c r="B29" s="416">
        <v>2661</v>
      </c>
      <c r="E29" s="640" t="str">
        <f t="shared" si="4"/>
        <v>Сетка для камней L500 СДК D300 (430)</v>
      </c>
      <c r="F29" s="641">
        <f t="shared" si="5"/>
        <v>2661</v>
      </c>
    </row>
    <row r="30" spans="1:6" ht="31.5" customHeight="1" x14ac:dyDescent="0.2">
      <c r="A30" s="1097" t="s">
        <v>435</v>
      </c>
      <c r="B30" s="417">
        <v>3618</v>
      </c>
      <c r="E30" s="642" t="str">
        <f t="shared" si="4"/>
        <v>Титан 8 (S -12 дм2),  D115/115 (430)</v>
      </c>
      <c r="F30" s="643">
        <f t="shared" si="5"/>
        <v>3618</v>
      </c>
    </row>
    <row r="31" spans="1:6" ht="31.5" customHeight="1" x14ac:dyDescent="0.2">
      <c r="A31" s="1096" t="s">
        <v>506</v>
      </c>
      <c r="B31" s="416">
        <v>4635</v>
      </c>
      <c r="E31" s="640" t="str">
        <f t="shared" si="4"/>
        <v>Титан 8, (S -12 дм2), D115/115 (304)</v>
      </c>
      <c r="F31" s="641">
        <f t="shared" si="5"/>
        <v>4635</v>
      </c>
    </row>
    <row r="32" spans="1:6" ht="31.5" customHeight="1" x14ac:dyDescent="0.2">
      <c r="A32" s="1097" t="s">
        <v>443</v>
      </c>
      <c r="B32" s="417">
        <v>5483</v>
      </c>
      <c r="E32" s="642" t="str">
        <f t="shared" si="4"/>
        <v>Титан 6, (S -13 дм2), D130/130 (304)</v>
      </c>
      <c r="F32" s="643">
        <f t="shared" si="5"/>
        <v>5483</v>
      </c>
    </row>
    <row r="33" spans="1:13" ht="31.5" customHeight="1" thickBot="1" x14ac:dyDescent="0.25">
      <c r="A33" s="1100" t="s">
        <v>507</v>
      </c>
      <c r="B33" s="1101">
        <v>6218</v>
      </c>
      <c r="E33" s="1102" t="str">
        <f t="shared" si="4"/>
        <v>Титан 16, (S -24 дм2), D115/115 (304)</v>
      </c>
      <c r="F33" s="1103">
        <f t="shared" si="5"/>
        <v>6218</v>
      </c>
    </row>
    <row r="35" spans="1:13" x14ac:dyDescent="0.2">
      <c r="E35" s="3" t="s">
        <v>19</v>
      </c>
    </row>
    <row r="36" spans="1:13" x14ac:dyDescent="0.2">
      <c r="E36" s="595" t="s">
        <v>11</v>
      </c>
      <c r="F36" s="595"/>
    </row>
    <row r="37" spans="1:13" x14ac:dyDescent="0.2">
      <c r="E37" s="595" t="s">
        <v>12</v>
      </c>
      <c r="F37"/>
    </row>
    <row r="38" spans="1:13" x14ac:dyDescent="0.2">
      <c r="E38" s="595" t="s">
        <v>13</v>
      </c>
      <c r="F38"/>
    </row>
    <row r="39" spans="1:13" ht="15" customHeight="1" x14ac:dyDescent="0.2">
      <c r="E39" s="1116" t="s">
        <v>17</v>
      </c>
      <c r="F39" s="1117"/>
      <c r="G39" s="596"/>
      <c r="H39" s="596"/>
      <c r="I39" s="596"/>
    </row>
    <row r="42" spans="1:13" ht="15" x14ac:dyDescent="0.25">
      <c r="E42" s="18"/>
      <c r="F42" s="18"/>
      <c r="G42" s="18"/>
      <c r="H42" s="19"/>
      <c r="I42" s="18"/>
      <c r="J42" s="19"/>
      <c r="K42" s="17"/>
      <c r="L42" s="597"/>
      <c r="M42" s="598"/>
    </row>
    <row r="43" spans="1:13" ht="15" x14ac:dyDescent="0.25">
      <c r="E43" s="18"/>
      <c r="F43" s="18"/>
      <c r="G43" s="18"/>
      <c r="H43" s="19"/>
      <c r="I43" s="18"/>
      <c r="J43" s="19"/>
      <c r="K43" s="17"/>
      <c r="L43" s="597"/>
      <c r="M43" s="598"/>
    </row>
    <row r="44" spans="1:13" ht="15" x14ac:dyDescent="0.25">
      <c r="E44" s="18"/>
      <c r="F44" s="18"/>
      <c r="G44" s="18"/>
      <c r="H44" s="19"/>
      <c r="I44" s="18"/>
      <c r="J44" s="19"/>
      <c r="K44" s="17"/>
      <c r="L44" s="597"/>
      <c r="M44" s="598"/>
    </row>
    <row r="45" spans="1:13" ht="15" x14ac:dyDescent="0.25">
      <c r="E45" s="18"/>
      <c r="F45" s="18"/>
      <c r="G45" s="18"/>
      <c r="H45" s="19"/>
      <c r="I45" s="18"/>
      <c r="J45" s="19"/>
      <c r="K45" s="17"/>
      <c r="L45" s="597"/>
      <c r="M45" s="598"/>
    </row>
    <row r="46" spans="1:13" ht="15" x14ac:dyDescent="0.25">
      <c r="E46" s="18"/>
      <c r="F46" s="18"/>
      <c r="G46" s="18"/>
      <c r="H46" s="19"/>
      <c r="I46" s="18"/>
      <c r="J46" s="19"/>
      <c r="K46" s="17"/>
      <c r="L46" s="597"/>
      <c r="M46" s="598"/>
    </row>
    <row r="47" spans="1:13" ht="15" x14ac:dyDescent="0.25">
      <c r="E47" s="18"/>
      <c r="F47" s="18"/>
      <c r="G47" s="18"/>
      <c r="H47" s="19"/>
      <c r="I47" s="18"/>
      <c r="J47" s="19"/>
      <c r="K47" s="597"/>
      <c r="L47" s="597"/>
      <c r="M47" s="598"/>
    </row>
    <row r="51" spans="5:6" ht="14.25" customHeight="1" x14ac:dyDescent="0.2">
      <c r="E51"/>
      <c r="F51"/>
    </row>
    <row r="60" spans="5:6" ht="38.25" customHeight="1" x14ac:dyDescent="0.2">
      <c r="E60"/>
      <c r="F60"/>
    </row>
  </sheetData>
  <sheetProtection algorithmName="SHA-512" hashValue="r+gse9FNQUieXQ4++xT3srUAhp/4vRzfahFYVN0102cPOYoBhgbRFLWoM3wmRYM0+7fhxssRwcfWmIYdJrg/fg==" saltValue="D4MuSYVLgB/KJowgN2XDAw==" spinCount="100000" sheet="1" objects="1" scenarios="1"/>
  <protectedRanges>
    <protectedRange sqref="E50:F65541 E35:F38 E40:F47" name="Диапазон1"/>
    <protectedRange sqref="E1:F6" name="Диапазон1_1"/>
  </protectedRanges>
  <mergeCells count="1">
    <mergeCell ref="E39:F39"/>
  </mergeCells>
  <pageMargins left="0" right="0" top="0" bottom="0" header="0.11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Z41"/>
  <sheetViews>
    <sheetView showGridLines="0" zoomScale="80" zoomScaleNormal="80" workbookViewId="0">
      <pane xSplit="28" ySplit="10" topLeftCell="AC11" activePane="bottomRight" state="frozen"/>
      <selection activeCell="AA1" sqref="AA1"/>
      <selection pane="topRight" activeCell="AC1" sqref="AC1"/>
      <selection pane="bottomLeft" activeCell="AA11" sqref="AA11"/>
      <selection pane="bottomRight" activeCell="B11" sqref="B11:Y31"/>
    </sheetView>
  </sheetViews>
  <sheetFormatPr defaultColWidth="9.140625" defaultRowHeight="15" outlineLevelCol="1" x14ac:dyDescent="0.25"/>
  <cols>
    <col min="1" max="1" width="63" style="24" hidden="1" customWidth="1" outlineLevel="1"/>
    <col min="2" max="22" width="7.7109375" style="24" hidden="1" customWidth="1" outlineLevel="1"/>
    <col min="23" max="26" width="9.140625" style="24" hidden="1" customWidth="1" outlineLevel="1"/>
    <col min="27" max="27" width="4.85546875" style="24" customWidth="1" collapsed="1"/>
    <col min="28" max="28" width="64.42578125" style="24" customWidth="1"/>
    <col min="29" max="29" width="10.28515625" style="28" customWidth="1"/>
    <col min="30" max="30" width="7" style="28" customWidth="1"/>
    <col min="31" max="31" width="6.5703125" style="29" customWidth="1"/>
    <col min="32" max="52" width="6.5703125" style="24" customWidth="1"/>
    <col min="53" max="16384" width="9.140625" style="24"/>
  </cols>
  <sheetData>
    <row r="1" spans="1:52" ht="24.75" customHeight="1" x14ac:dyDescent="0.3">
      <c r="AB1" s="42" t="s">
        <v>188</v>
      </c>
      <c r="AC1" s="70">
        <f>'Установка скидки'!$F$11</f>
        <v>0</v>
      </c>
      <c r="AD1" s="428"/>
      <c r="AE1" s="428"/>
      <c r="AF1" s="428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6"/>
      <c r="AW1" s="6"/>
      <c r="AX1" s="6"/>
      <c r="AY1" s="6"/>
      <c r="AZ1" s="6"/>
    </row>
    <row r="2" spans="1:52" ht="15" customHeight="1" x14ac:dyDescent="0.2">
      <c r="AB2" s="1135"/>
      <c r="AC2" s="1135"/>
      <c r="AD2" s="1135"/>
      <c r="AE2" s="1135"/>
      <c r="AF2" s="1135"/>
      <c r="AG2" s="1136"/>
      <c r="AH2" s="1136"/>
      <c r="AI2" s="1136"/>
      <c r="AJ2" s="1136"/>
      <c r="AK2" s="1137"/>
      <c r="AL2" s="1137"/>
      <c r="AM2" s="1137"/>
      <c r="AN2" s="1137"/>
      <c r="AO2" s="1137"/>
      <c r="AP2" s="1137"/>
      <c r="AQ2" s="1137"/>
      <c r="AR2" s="1137"/>
      <c r="AS2" s="1137"/>
      <c r="AT2" s="1137"/>
      <c r="AU2" s="1137"/>
      <c r="AV2" s="6"/>
      <c r="AW2" s="6"/>
      <c r="AX2" s="6"/>
      <c r="AY2" s="6"/>
      <c r="AZ2" s="6"/>
    </row>
    <row r="3" spans="1:52" ht="15.75" customHeight="1" x14ac:dyDescent="0.2">
      <c r="AB3" s="1135"/>
      <c r="AC3" s="1135"/>
      <c r="AD3" s="1135"/>
      <c r="AE3" s="1135"/>
      <c r="AF3" s="1135"/>
      <c r="AG3" s="1137"/>
      <c r="AH3" s="1137"/>
      <c r="AI3" s="1137"/>
      <c r="AJ3" s="1137"/>
      <c r="AK3" s="1137"/>
      <c r="AL3" s="1137"/>
      <c r="AM3" s="1137"/>
      <c r="AN3" s="1137"/>
      <c r="AO3" s="1137"/>
      <c r="AP3" s="1137"/>
      <c r="AQ3" s="1137"/>
      <c r="AR3" s="1137"/>
      <c r="AS3" s="1137"/>
      <c r="AT3" s="1137"/>
      <c r="AU3" s="1137"/>
      <c r="AV3" s="6"/>
      <c r="AW3" s="6"/>
      <c r="AX3" s="6"/>
      <c r="AY3" s="6"/>
      <c r="AZ3" s="6"/>
    </row>
    <row r="4" spans="1:52" ht="15" customHeight="1" x14ac:dyDescent="0.2">
      <c r="AB4" s="1135"/>
      <c r="AC4" s="1135"/>
      <c r="AD4" s="1135"/>
      <c r="AE4" s="1135"/>
      <c r="AF4" s="1135"/>
      <c r="AG4" s="1137"/>
      <c r="AH4" s="1137"/>
      <c r="AI4" s="1137"/>
      <c r="AJ4" s="1137"/>
      <c r="AK4" s="1137"/>
      <c r="AL4" s="1137"/>
      <c r="AM4" s="1137"/>
      <c r="AN4" s="1137"/>
      <c r="AO4" s="1137"/>
      <c r="AP4" s="1137"/>
      <c r="AQ4" s="1137"/>
      <c r="AR4" s="1137"/>
      <c r="AS4" s="1137"/>
      <c r="AT4" s="1137"/>
      <c r="AU4" s="1137"/>
      <c r="AV4" s="6"/>
      <c r="AW4" s="6"/>
      <c r="AX4" s="6"/>
      <c r="AY4" s="6"/>
      <c r="AZ4" s="6"/>
    </row>
    <row r="5" spans="1:52" ht="19.5" customHeight="1" x14ac:dyDescent="0.2">
      <c r="AB5" s="1135"/>
      <c r="AC5" s="1135"/>
      <c r="AD5" s="1135"/>
      <c r="AE5" s="1135"/>
      <c r="AF5" s="1135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6"/>
      <c r="AW5" s="6"/>
      <c r="AX5" s="6"/>
      <c r="AY5" s="6"/>
      <c r="AZ5" s="6"/>
    </row>
    <row r="6" spans="1:52" ht="15" customHeight="1" x14ac:dyDescent="0.2">
      <c r="AB6" s="1135"/>
      <c r="AC6" s="1135"/>
      <c r="AD6" s="1135"/>
      <c r="AE6" s="1135"/>
      <c r="AF6" s="1135"/>
      <c r="AG6" s="1135"/>
      <c r="AH6" s="1135"/>
      <c r="AI6" s="1135"/>
      <c r="AJ6" s="1135"/>
      <c r="AK6" s="1135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6"/>
      <c r="AW6" s="6"/>
      <c r="AX6" s="6"/>
      <c r="AY6" s="6"/>
      <c r="AZ6" s="6"/>
    </row>
    <row r="7" spans="1:52" ht="15" customHeight="1" x14ac:dyDescent="0.2"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1:52" ht="21" customHeight="1" x14ac:dyDescent="0.2">
      <c r="AC8" s="24"/>
      <c r="AD8" s="24"/>
      <c r="AE8" s="24"/>
    </row>
    <row r="9" spans="1:52" ht="13.5" thickBot="1" x14ac:dyDescent="0.25">
      <c r="AC9" s="24"/>
      <c r="AD9" s="24"/>
      <c r="AE9" s="24"/>
    </row>
    <row r="10" spans="1:52" ht="34.5" customHeight="1" thickBot="1" x14ac:dyDescent="0.25">
      <c r="A10" s="425" t="s">
        <v>220</v>
      </c>
      <c r="B10" s="426">
        <v>80</v>
      </c>
      <c r="C10" s="426">
        <v>100</v>
      </c>
      <c r="D10" s="426">
        <v>110</v>
      </c>
      <c r="E10" s="426">
        <v>115</v>
      </c>
      <c r="F10" s="426">
        <v>120</v>
      </c>
      <c r="G10" s="426">
        <v>125</v>
      </c>
      <c r="H10" s="426">
        <v>130</v>
      </c>
      <c r="I10" s="426">
        <v>135</v>
      </c>
      <c r="J10" s="426">
        <v>140</v>
      </c>
      <c r="K10" s="426">
        <v>150</v>
      </c>
      <c r="L10" s="426">
        <v>160</v>
      </c>
      <c r="M10" s="426">
        <v>180</v>
      </c>
      <c r="N10" s="426">
        <v>190</v>
      </c>
      <c r="O10" s="426">
        <v>200</v>
      </c>
      <c r="P10" s="426">
        <v>210</v>
      </c>
      <c r="Q10" s="426">
        <v>220</v>
      </c>
      <c r="R10" s="426">
        <v>230</v>
      </c>
      <c r="S10" s="426">
        <v>240</v>
      </c>
      <c r="T10" s="426">
        <v>250</v>
      </c>
      <c r="U10" s="426">
        <v>260</v>
      </c>
      <c r="V10" s="426">
        <v>280</v>
      </c>
      <c r="W10" s="426">
        <v>300</v>
      </c>
      <c r="X10" s="426">
        <v>310</v>
      </c>
      <c r="Y10" s="427">
        <v>350</v>
      </c>
      <c r="AB10" s="425" t="s">
        <v>220</v>
      </c>
      <c r="AC10" s="426">
        <v>80</v>
      </c>
      <c r="AD10" s="426">
        <v>100</v>
      </c>
      <c r="AE10" s="426">
        <v>110</v>
      </c>
      <c r="AF10" s="426">
        <v>115</v>
      </c>
      <c r="AG10" s="426">
        <v>120</v>
      </c>
      <c r="AH10" s="426">
        <v>125</v>
      </c>
      <c r="AI10" s="426">
        <v>130</v>
      </c>
      <c r="AJ10" s="426">
        <v>135</v>
      </c>
      <c r="AK10" s="426">
        <v>140</v>
      </c>
      <c r="AL10" s="426">
        <v>150</v>
      </c>
      <c r="AM10" s="426">
        <v>160</v>
      </c>
      <c r="AN10" s="426">
        <v>180</v>
      </c>
      <c r="AO10" s="426">
        <v>190</v>
      </c>
      <c r="AP10" s="426">
        <v>200</v>
      </c>
      <c r="AQ10" s="426">
        <v>210</v>
      </c>
      <c r="AR10" s="426">
        <v>220</v>
      </c>
      <c r="AS10" s="426">
        <v>230</v>
      </c>
      <c r="AT10" s="426">
        <v>240</v>
      </c>
      <c r="AU10" s="426">
        <v>250</v>
      </c>
      <c r="AV10" s="426">
        <v>260</v>
      </c>
      <c r="AW10" s="426">
        <v>280</v>
      </c>
      <c r="AX10" s="426">
        <v>300</v>
      </c>
      <c r="AY10" s="426">
        <v>310</v>
      </c>
      <c r="AZ10" s="427">
        <v>350</v>
      </c>
    </row>
    <row r="11" spans="1:52" ht="24" customHeight="1" x14ac:dyDescent="0.25">
      <c r="A11" s="572" t="s">
        <v>28</v>
      </c>
      <c r="B11" s="1165">
        <v>1759</v>
      </c>
      <c r="C11" s="1165"/>
      <c r="D11" s="1165"/>
      <c r="E11" s="1165"/>
      <c r="F11" s="1165"/>
      <c r="G11" s="907" t="s">
        <v>0</v>
      </c>
      <c r="H11" s="1165">
        <v>1759</v>
      </c>
      <c r="I11" s="1165"/>
      <c r="J11" s="1165"/>
      <c r="K11" s="1165"/>
      <c r="L11" s="907" t="s">
        <v>0</v>
      </c>
      <c r="M11" s="1165">
        <v>1759</v>
      </c>
      <c r="N11" s="1165"/>
      <c r="O11" s="1165"/>
      <c r="P11" s="1165"/>
      <c r="Q11" s="1165">
        <v>1759</v>
      </c>
      <c r="R11" s="1165"/>
      <c r="S11" s="1165"/>
      <c r="T11" s="1165"/>
      <c r="U11" s="1165"/>
      <c r="V11" s="1165">
        <v>1759</v>
      </c>
      <c r="W11" s="1165"/>
      <c r="X11" s="1165"/>
      <c r="Y11" s="908" t="s">
        <v>0</v>
      </c>
      <c r="AB11" s="572" t="str">
        <f t="shared" ref="AB11:AB31" si="0">A11</f>
        <v>Проход перекрытия универсальный ППУ - Р 500х500</v>
      </c>
      <c r="AC11" s="1148">
        <f>IFERROR(B11*(1-$AC$1),"-")</f>
        <v>1759</v>
      </c>
      <c r="AD11" s="1148"/>
      <c r="AE11" s="1148"/>
      <c r="AF11" s="1148"/>
      <c r="AG11" s="1148"/>
      <c r="AH11" s="429" t="str">
        <f>IFERROR(G11*(1-$AC$1),"-")</f>
        <v>-</v>
      </c>
      <c r="AI11" s="1148">
        <f>IFERROR(H11*(1-$AC$1),"-")</f>
        <v>1759</v>
      </c>
      <c r="AJ11" s="1148"/>
      <c r="AK11" s="1148"/>
      <c r="AL11" s="1148"/>
      <c r="AM11" s="429" t="str">
        <f>IFERROR(L11*(1-$AC$1),"-")</f>
        <v>-</v>
      </c>
      <c r="AN11" s="1155">
        <f>IFERROR(M11*(1-$AC$1),"-")</f>
        <v>1759</v>
      </c>
      <c r="AO11" s="1156"/>
      <c r="AP11" s="1156"/>
      <c r="AQ11" s="1156"/>
      <c r="AR11" s="1148">
        <f>IFERROR(Q11*(1-$AC$1),"-")</f>
        <v>1759</v>
      </c>
      <c r="AS11" s="1148"/>
      <c r="AT11" s="1148"/>
      <c r="AU11" s="1148"/>
      <c r="AV11" s="1148"/>
      <c r="AW11" s="1148">
        <f>IFERROR(V11*(1-$AC$1),"-")</f>
        <v>1759</v>
      </c>
      <c r="AX11" s="1148"/>
      <c r="AY11" s="1148"/>
      <c r="AZ11" s="430" t="str">
        <f>IFERROR(Y11*(1-$AC$1),"-")</f>
        <v>-</v>
      </c>
    </row>
    <row r="12" spans="1:52" ht="24" customHeight="1" x14ac:dyDescent="0.25">
      <c r="A12" s="573" t="s">
        <v>28</v>
      </c>
      <c r="B12" s="909" t="s">
        <v>0</v>
      </c>
      <c r="C12" s="909" t="s">
        <v>0</v>
      </c>
      <c r="D12" s="909" t="s">
        <v>0</v>
      </c>
      <c r="E12" s="909" t="s">
        <v>0</v>
      </c>
      <c r="F12" s="909" t="s">
        <v>0</v>
      </c>
      <c r="G12" s="909" t="s">
        <v>0</v>
      </c>
      <c r="H12" s="909" t="s">
        <v>0</v>
      </c>
      <c r="I12" s="909" t="s">
        <v>0</v>
      </c>
      <c r="J12" s="909" t="s">
        <v>0</v>
      </c>
      <c r="K12" s="1163">
        <v>1759</v>
      </c>
      <c r="L12" s="1163"/>
      <c r="M12" s="1163"/>
      <c r="N12" s="909" t="s">
        <v>0</v>
      </c>
      <c r="O12" s="909" t="s">
        <v>0</v>
      </c>
      <c r="P12" s="909" t="s">
        <v>0</v>
      </c>
      <c r="Q12" s="1163">
        <v>1759</v>
      </c>
      <c r="R12" s="1163"/>
      <c r="S12" s="1163"/>
      <c r="T12" s="1163"/>
      <c r="U12" s="1163">
        <v>1759</v>
      </c>
      <c r="V12" s="1163"/>
      <c r="W12" s="1163"/>
      <c r="X12" s="909" t="s">
        <v>0</v>
      </c>
      <c r="Y12" s="910" t="s">
        <v>0</v>
      </c>
      <c r="AB12" s="573" t="str">
        <f t="shared" si="0"/>
        <v>Проход перекрытия универсальный ППУ - Р 500х500</v>
      </c>
      <c r="AC12" s="431" t="str">
        <f>IFERROR(B12*(1-$AC$1),"-")</f>
        <v>-</v>
      </c>
      <c r="AD12" s="431" t="str">
        <f>IFERROR(C12*(1-$AC$1),"-")</f>
        <v>-</v>
      </c>
      <c r="AE12" s="431" t="str">
        <f>IFERROR(D12*(1-$AC$1),"-")</f>
        <v>-</v>
      </c>
      <c r="AF12" s="431" t="str">
        <f>IFERROR(E12*(1-$AC$1),"-")</f>
        <v>-</v>
      </c>
      <c r="AG12" s="431" t="str">
        <f>IFERROR(F12*(1-$AC$1),"-")</f>
        <v>-</v>
      </c>
      <c r="AH12" s="431" t="str">
        <f>IFERROR(G12*(1-$AC$1),"-")</f>
        <v>-</v>
      </c>
      <c r="AI12" s="431" t="str">
        <f>IFERROR(H12*(1-$AC$1),"-")</f>
        <v>-</v>
      </c>
      <c r="AJ12" s="431" t="str">
        <f>IFERROR(I12*(1-$AC$1),"-")</f>
        <v>-</v>
      </c>
      <c r="AK12" s="431" t="str">
        <f>IFERROR(J12*(1-$AC$1),"-")</f>
        <v>-</v>
      </c>
      <c r="AL12" s="1149">
        <f>IFERROR(K12*(1-$AC$1),"-")</f>
        <v>1759</v>
      </c>
      <c r="AM12" s="1149"/>
      <c r="AN12" s="1149"/>
      <c r="AO12" s="431" t="str">
        <f>IFERROR(N12*(1-$AC$1),"-")</f>
        <v>-</v>
      </c>
      <c r="AP12" s="431" t="str">
        <f>IFERROR(O12*(1-$AC$1),"-")</f>
        <v>-</v>
      </c>
      <c r="AQ12" s="431" t="str">
        <f>IFERROR(P12*(1-$AC$1),"-")</f>
        <v>-</v>
      </c>
      <c r="AR12" s="1150">
        <f>IFERROR(Q12*(1-$AC$1),"-")</f>
        <v>1759</v>
      </c>
      <c r="AS12" s="1151"/>
      <c r="AT12" s="1151"/>
      <c r="AU12" s="1152"/>
      <c r="AV12" s="1150">
        <f>IFERROR(U12*(1-$AC$1),"-")</f>
        <v>1759</v>
      </c>
      <c r="AW12" s="1151"/>
      <c r="AX12" s="1151"/>
      <c r="AY12" s="431" t="str">
        <f>IFERROR(X12*(1-$AC$1),"-")</f>
        <v>-</v>
      </c>
      <c r="AZ12" s="432" t="str">
        <f>IFERROR(Y12*(1-$AC$1),"-")</f>
        <v>-</v>
      </c>
    </row>
    <row r="13" spans="1:52" ht="24" customHeight="1" x14ac:dyDescent="0.25">
      <c r="A13" s="574" t="s">
        <v>9</v>
      </c>
      <c r="B13" s="1164">
        <v>371</v>
      </c>
      <c r="C13" s="1164"/>
      <c r="D13" s="1164"/>
      <c r="E13" s="1164"/>
      <c r="F13" s="1164"/>
      <c r="G13" s="1164"/>
      <c r="H13" s="1164"/>
      <c r="I13" s="1164"/>
      <c r="J13" s="1164"/>
      <c r="K13" s="1164"/>
      <c r="L13" s="1164"/>
      <c r="M13" s="1164"/>
      <c r="N13" s="1164"/>
      <c r="O13" s="1164"/>
      <c r="P13" s="1164"/>
      <c r="Q13" s="1164"/>
      <c r="R13" s="1164"/>
      <c r="S13" s="1164"/>
      <c r="T13" s="1164"/>
      <c r="U13" s="1164"/>
      <c r="V13" s="1164"/>
      <c r="W13" s="1164"/>
      <c r="X13" s="1164"/>
      <c r="Y13" s="1164"/>
      <c r="AB13" s="574" t="str">
        <f t="shared" si="0"/>
        <v>Комплект теплоизоляционный 80х400 для ППУ - Р 500х500</v>
      </c>
      <c r="AC13" s="1154">
        <f>IFERROR(B13*(1-$AC$1),"-")</f>
        <v>371</v>
      </c>
      <c r="AD13" s="1154"/>
      <c r="AE13" s="1154"/>
      <c r="AF13" s="1154"/>
      <c r="AG13" s="1154"/>
      <c r="AH13" s="1154"/>
      <c r="AI13" s="1154"/>
      <c r="AJ13" s="1154"/>
      <c r="AK13" s="1154"/>
      <c r="AL13" s="1154"/>
      <c r="AM13" s="1154"/>
      <c r="AN13" s="1154"/>
      <c r="AO13" s="1154"/>
      <c r="AP13" s="1154"/>
      <c r="AQ13" s="1154"/>
      <c r="AR13" s="1154"/>
      <c r="AS13" s="1154"/>
      <c r="AT13" s="1154"/>
      <c r="AU13" s="1154"/>
      <c r="AV13" s="1154"/>
      <c r="AW13" s="1154"/>
      <c r="AX13" s="1154"/>
      <c r="AY13" s="1154"/>
      <c r="AZ13" s="1154"/>
    </row>
    <row r="14" spans="1:52" ht="24" customHeight="1" x14ac:dyDescent="0.25">
      <c r="A14" s="573" t="s">
        <v>29</v>
      </c>
      <c r="B14" s="1163">
        <v>2388</v>
      </c>
      <c r="C14" s="1163"/>
      <c r="D14" s="1163"/>
      <c r="E14" s="1163"/>
      <c r="F14" s="1163"/>
      <c r="G14" s="911" t="s">
        <v>0</v>
      </c>
      <c r="H14" s="1163">
        <v>2740</v>
      </c>
      <c r="I14" s="1163"/>
      <c r="J14" s="1163"/>
      <c r="K14" s="1163"/>
      <c r="L14" s="911" t="s">
        <v>0</v>
      </c>
      <c r="M14" s="1163">
        <v>3592</v>
      </c>
      <c r="N14" s="1163"/>
      <c r="O14" s="1163"/>
      <c r="P14" s="1163"/>
      <c r="Q14" s="1163">
        <v>4178</v>
      </c>
      <c r="R14" s="1163"/>
      <c r="S14" s="1163"/>
      <c r="T14" s="1163"/>
      <c r="U14" s="1163">
        <v>4764</v>
      </c>
      <c r="V14" s="1163"/>
      <c r="W14" s="1163"/>
      <c r="X14" s="911" t="s">
        <v>0</v>
      </c>
      <c r="Y14" s="912" t="s">
        <v>0</v>
      </c>
      <c r="AB14" s="573" t="str">
        <f t="shared" si="0"/>
        <v>Проход кровли универсальный 30-45 гр.</v>
      </c>
      <c r="AC14" s="1153">
        <f>IFERROR(B14*(1-$AC$1),"-")</f>
        <v>2388</v>
      </c>
      <c r="AD14" s="1153"/>
      <c r="AE14" s="1153"/>
      <c r="AF14" s="1153"/>
      <c r="AG14" s="1153"/>
      <c r="AH14" s="581" t="str">
        <f t="shared" ref="AH14:AI23" si="1">IFERROR(G14*(1-$AC$1),"-")</f>
        <v>-</v>
      </c>
      <c r="AI14" s="1153">
        <f t="shared" ref="AI14:AI23" si="2">IFERROR(H14*(1-$AC$1),"-")</f>
        <v>2740</v>
      </c>
      <c r="AJ14" s="1153"/>
      <c r="AK14" s="1153"/>
      <c r="AL14" s="1153"/>
      <c r="AM14" s="581" t="str">
        <f t="shared" ref="AM14:AM23" si="3">IFERROR(L14*(1-$AC$1),"-")</f>
        <v>-</v>
      </c>
      <c r="AN14" s="1153">
        <f t="shared" ref="AN14:AN23" si="4">IFERROR(M14*(1-$AC$1),"-")</f>
        <v>3592</v>
      </c>
      <c r="AO14" s="1153"/>
      <c r="AP14" s="1153"/>
      <c r="AQ14" s="1153"/>
      <c r="AR14" s="1153">
        <f t="shared" ref="AR14" si="5">IFERROR(Q14*(1-$AC$1),"-")</f>
        <v>4178</v>
      </c>
      <c r="AS14" s="1153"/>
      <c r="AT14" s="1153"/>
      <c r="AU14" s="1153"/>
      <c r="AV14" s="1153">
        <f t="shared" ref="AV14:AV15" si="6">IFERROR(U14*(1-$AC$1),"-")</f>
        <v>4764</v>
      </c>
      <c r="AW14" s="1153"/>
      <c r="AX14" s="1153"/>
      <c r="AY14" s="581" t="str">
        <f t="shared" ref="AY14:AY16" si="7">IFERROR(X14*(1-$AC$1),"-")</f>
        <v>-</v>
      </c>
      <c r="AZ14" s="582" t="str">
        <f t="shared" ref="AZ14:AZ16" si="8">IFERROR(Y14*(1-$AC$1),"-")</f>
        <v>-</v>
      </c>
    </row>
    <row r="15" spans="1:52" ht="24" customHeight="1" x14ac:dyDescent="0.25">
      <c r="A15" s="574" t="s">
        <v>386</v>
      </c>
      <c r="B15" s="1126" t="s">
        <v>0</v>
      </c>
      <c r="C15" s="1126"/>
      <c r="D15" s="1126"/>
      <c r="E15" s="1126"/>
      <c r="F15" s="1126"/>
      <c r="G15" s="913" t="s">
        <v>0</v>
      </c>
      <c r="H15" s="1126" t="s">
        <v>0</v>
      </c>
      <c r="I15" s="1126"/>
      <c r="J15" s="1126"/>
      <c r="K15" s="1126"/>
      <c r="L15" s="913" t="s">
        <v>0</v>
      </c>
      <c r="M15" s="1127">
        <v>2779</v>
      </c>
      <c r="N15" s="1127"/>
      <c r="O15" s="1127"/>
      <c r="P15" s="1127"/>
      <c r="Q15" s="1128" t="s">
        <v>0</v>
      </c>
      <c r="R15" s="1128"/>
      <c r="S15" s="1128"/>
      <c r="T15" s="1128"/>
      <c r="U15" s="1129">
        <v>3860</v>
      </c>
      <c r="V15" s="1129"/>
      <c r="W15" s="1129"/>
      <c r="X15" s="913" t="s">
        <v>0</v>
      </c>
      <c r="Y15" s="914" t="s">
        <v>0</v>
      </c>
      <c r="AB15" s="574" t="str">
        <f t="shared" si="0"/>
        <v>Проход кровли универсальный  0-15 гр.</v>
      </c>
      <c r="AC15" s="1158" t="s">
        <v>0</v>
      </c>
      <c r="AD15" s="1158"/>
      <c r="AE15" s="1158"/>
      <c r="AF15" s="1158"/>
      <c r="AG15" s="1158"/>
      <c r="AH15" s="575" t="str">
        <f t="shared" si="1"/>
        <v>-</v>
      </c>
      <c r="AI15" s="1158" t="str">
        <f t="shared" si="2"/>
        <v>-</v>
      </c>
      <c r="AJ15" s="1158"/>
      <c r="AK15" s="1158"/>
      <c r="AL15" s="1158"/>
      <c r="AM15" s="575" t="str">
        <f t="shared" si="3"/>
        <v>-</v>
      </c>
      <c r="AN15" s="1159">
        <f t="shared" si="4"/>
        <v>2779</v>
      </c>
      <c r="AO15" s="1160"/>
      <c r="AP15" s="1160"/>
      <c r="AQ15" s="1161"/>
      <c r="AR15" s="1162" t="s">
        <v>0</v>
      </c>
      <c r="AS15" s="1162"/>
      <c r="AT15" s="1162"/>
      <c r="AU15" s="1162"/>
      <c r="AV15" s="1157">
        <f t="shared" si="6"/>
        <v>3860</v>
      </c>
      <c r="AW15" s="1157"/>
      <c r="AX15" s="1157"/>
      <c r="AY15" s="575" t="str">
        <f t="shared" si="7"/>
        <v>-</v>
      </c>
      <c r="AZ15" s="577" t="str">
        <f t="shared" si="8"/>
        <v>-</v>
      </c>
    </row>
    <row r="16" spans="1:52" ht="24" customHeight="1" x14ac:dyDescent="0.2">
      <c r="A16" s="573" t="s">
        <v>387</v>
      </c>
      <c r="B16" s="909" t="s">
        <v>0</v>
      </c>
      <c r="C16" s="909" t="s">
        <v>0</v>
      </c>
      <c r="D16" s="909" t="s">
        <v>0</v>
      </c>
      <c r="E16" s="909" t="s">
        <v>0</v>
      </c>
      <c r="F16" s="909" t="s">
        <v>0</v>
      </c>
      <c r="G16" s="909" t="s">
        <v>0</v>
      </c>
      <c r="H16" s="909" t="s">
        <v>0</v>
      </c>
      <c r="I16" s="909" t="s">
        <v>0</v>
      </c>
      <c r="J16" s="909" t="s">
        <v>0</v>
      </c>
      <c r="K16" s="733">
        <v>1370</v>
      </c>
      <c r="L16" s="909" t="s">
        <v>0</v>
      </c>
      <c r="M16" s="909" t="s">
        <v>0</v>
      </c>
      <c r="N16" s="909" t="s">
        <v>0</v>
      </c>
      <c r="O16" s="909" t="s">
        <v>0</v>
      </c>
      <c r="P16" s="909" t="s">
        <v>0</v>
      </c>
      <c r="Q16" s="909" t="s">
        <v>0</v>
      </c>
      <c r="R16" s="909" t="s">
        <v>0</v>
      </c>
      <c r="S16" s="909" t="s">
        <v>0</v>
      </c>
      <c r="T16" s="909" t="s">
        <v>0</v>
      </c>
      <c r="U16" s="909" t="s">
        <v>0</v>
      </c>
      <c r="V16" s="909" t="s">
        <v>0</v>
      </c>
      <c r="W16" s="909" t="s">
        <v>0</v>
      </c>
      <c r="X16" s="909" t="s">
        <v>0</v>
      </c>
      <c r="Y16" s="910" t="s">
        <v>0</v>
      </c>
      <c r="AB16" s="573" t="str">
        <f t="shared" si="0"/>
        <v xml:space="preserve">Проход кровли 45 гр. </v>
      </c>
      <c r="AC16" s="583" t="str">
        <f>IFERROR(B16*(1-$AC$1),"-")</f>
        <v>-</v>
      </c>
      <c r="AD16" s="583" t="str">
        <f>IFERROR(C16*(1-$AC$1),"-")</f>
        <v>-</v>
      </c>
      <c r="AE16" s="583" t="str">
        <f>IFERROR(D16*(1-$AC$1),"-")</f>
        <v>-</v>
      </c>
      <c r="AF16" s="583" t="str">
        <f>IFERROR(E16*(1-$AC$1),"-")</f>
        <v>-</v>
      </c>
      <c r="AG16" s="583" t="str">
        <f>IFERROR(F16*(1-$AC$1),"-")</f>
        <v>-</v>
      </c>
      <c r="AH16" s="583" t="str">
        <f t="shared" si="1"/>
        <v>-</v>
      </c>
      <c r="AI16" s="583" t="str">
        <f t="shared" si="1"/>
        <v>-</v>
      </c>
      <c r="AJ16" s="583" t="str">
        <f>IFERROR(I16*(1-$AC$1),"-")</f>
        <v>-</v>
      </c>
      <c r="AK16" s="583" t="str">
        <f>IFERROR(J16*(1-$AC$1),"-")</f>
        <v>-</v>
      </c>
      <c r="AL16" s="433">
        <f>IFERROR(K16*(1-$AC$1),"-")</f>
        <v>1370</v>
      </c>
      <c r="AM16" s="583" t="str">
        <f t="shared" si="3"/>
        <v>-</v>
      </c>
      <c r="AN16" s="583" t="str">
        <f t="shared" si="4"/>
        <v>-</v>
      </c>
      <c r="AO16" s="583" t="str">
        <f t="shared" ref="AO16:AX16" si="9">IFERROR(N16*(1-$AC$1),"-")</f>
        <v>-</v>
      </c>
      <c r="AP16" s="583" t="str">
        <f t="shared" si="9"/>
        <v>-</v>
      </c>
      <c r="AQ16" s="583" t="str">
        <f t="shared" si="9"/>
        <v>-</v>
      </c>
      <c r="AR16" s="583" t="str">
        <f t="shared" si="9"/>
        <v>-</v>
      </c>
      <c r="AS16" s="583" t="str">
        <f t="shared" si="9"/>
        <v>-</v>
      </c>
      <c r="AT16" s="583" t="str">
        <f t="shared" si="9"/>
        <v>-</v>
      </c>
      <c r="AU16" s="583" t="str">
        <f t="shared" si="9"/>
        <v>-</v>
      </c>
      <c r="AV16" s="583" t="str">
        <f t="shared" si="9"/>
        <v>-</v>
      </c>
      <c r="AW16" s="583" t="str">
        <f t="shared" si="9"/>
        <v>-</v>
      </c>
      <c r="AX16" s="583" t="str">
        <f t="shared" si="9"/>
        <v>-</v>
      </c>
      <c r="AY16" s="583" t="str">
        <f t="shared" si="7"/>
        <v>-</v>
      </c>
      <c r="AZ16" s="586" t="str">
        <f t="shared" si="8"/>
        <v>-</v>
      </c>
    </row>
    <row r="17" spans="1:52" ht="24" customHeight="1" x14ac:dyDescent="0.25">
      <c r="A17" s="574" t="s">
        <v>30</v>
      </c>
      <c r="B17" s="1123">
        <v>2348</v>
      </c>
      <c r="C17" s="1123"/>
      <c r="D17" s="1123"/>
      <c r="E17" s="1123"/>
      <c r="F17" s="1123"/>
      <c r="G17" s="915" t="s">
        <v>0</v>
      </c>
      <c r="H17" s="1123">
        <v>2564</v>
      </c>
      <c r="I17" s="1123"/>
      <c r="J17" s="1123"/>
      <c r="K17" s="1123"/>
      <c r="L17" s="916" t="s">
        <v>0</v>
      </c>
      <c r="M17" s="1123">
        <v>2958</v>
      </c>
      <c r="N17" s="1123"/>
      <c r="O17" s="1123"/>
      <c r="P17" s="917" t="s">
        <v>0</v>
      </c>
      <c r="Q17" s="915" t="s">
        <v>0</v>
      </c>
      <c r="R17" s="915" t="s">
        <v>0</v>
      </c>
      <c r="S17" s="915" t="s">
        <v>0</v>
      </c>
      <c r="T17" s="1124">
        <v>3556</v>
      </c>
      <c r="U17" s="1124"/>
      <c r="V17" s="1124"/>
      <c r="W17" s="1124"/>
      <c r="X17" s="915" t="s">
        <v>0</v>
      </c>
      <c r="Y17" s="918" t="s">
        <v>0</v>
      </c>
      <c r="AB17" s="574" t="str">
        <f t="shared" si="0"/>
        <v>Опора монтажная универсальная</v>
      </c>
      <c r="AC17" s="1166">
        <f t="shared" ref="AC17:AC31" si="10">IFERROR(B17*(1-$AC$1),"-")</f>
        <v>2348</v>
      </c>
      <c r="AD17" s="1166"/>
      <c r="AE17" s="1166"/>
      <c r="AF17" s="1166"/>
      <c r="AG17" s="1166"/>
      <c r="AH17" s="576" t="str">
        <f t="shared" si="1"/>
        <v>-</v>
      </c>
      <c r="AI17" s="1166">
        <f t="shared" si="2"/>
        <v>2564</v>
      </c>
      <c r="AJ17" s="1166"/>
      <c r="AK17" s="1166"/>
      <c r="AL17" s="1166"/>
      <c r="AM17" s="578" t="str">
        <f t="shared" si="3"/>
        <v>-</v>
      </c>
      <c r="AN17" s="1166">
        <f t="shared" si="4"/>
        <v>2958</v>
      </c>
      <c r="AO17" s="1166"/>
      <c r="AP17" s="1166"/>
      <c r="AQ17" s="576" t="str">
        <f>IFERROR(P17*(1-$AC$1),"-")</f>
        <v>-</v>
      </c>
      <c r="AR17" s="576" t="str">
        <f>IFERROR(Q17*(1-$AC$1),"-")</f>
        <v>-</v>
      </c>
      <c r="AS17" s="576" t="str">
        <f>IFERROR(R17*(1-$AC$1),"-")</f>
        <v>-</v>
      </c>
      <c r="AT17" s="576" t="str">
        <f>IFERROR(S17*(1-$AC$1),"-")</f>
        <v>-</v>
      </c>
      <c r="AU17" s="1168">
        <f>IFERROR(T17*(1-$AC$1),"-")</f>
        <v>3556</v>
      </c>
      <c r="AV17" s="1168"/>
      <c r="AW17" s="1168"/>
      <c r="AX17" s="1168"/>
      <c r="AY17" s="576" t="s">
        <v>0</v>
      </c>
      <c r="AZ17" s="579" t="s">
        <v>0</v>
      </c>
    </row>
    <row r="18" spans="1:52" ht="24" customHeight="1" x14ac:dyDescent="0.25">
      <c r="A18" s="573" t="s">
        <v>62</v>
      </c>
      <c r="B18" s="734">
        <v>129</v>
      </c>
      <c r="C18" s="734">
        <v>145</v>
      </c>
      <c r="D18" s="735">
        <v>162</v>
      </c>
      <c r="E18" s="911" t="s">
        <v>0</v>
      </c>
      <c r="F18" s="734">
        <v>176</v>
      </c>
      <c r="G18" s="911" t="s">
        <v>0</v>
      </c>
      <c r="H18" s="734">
        <v>192</v>
      </c>
      <c r="I18" s="911" t="s">
        <v>0</v>
      </c>
      <c r="J18" s="911" t="s">
        <v>0</v>
      </c>
      <c r="K18" s="734">
        <v>240</v>
      </c>
      <c r="L18" s="911" t="s">
        <v>0</v>
      </c>
      <c r="M18" s="734">
        <v>257</v>
      </c>
      <c r="N18" s="919" t="s">
        <v>0</v>
      </c>
      <c r="O18" s="734">
        <v>305</v>
      </c>
      <c r="P18" s="911" t="s">
        <v>0</v>
      </c>
      <c r="Q18" s="911" t="s">
        <v>0</v>
      </c>
      <c r="R18" s="911" t="s">
        <v>0</v>
      </c>
      <c r="S18" s="911" t="s">
        <v>0</v>
      </c>
      <c r="T18" s="734">
        <v>394</v>
      </c>
      <c r="U18" s="911" t="s">
        <v>0</v>
      </c>
      <c r="V18" s="911" t="s">
        <v>0</v>
      </c>
      <c r="W18" s="911" t="s">
        <v>0</v>
      </c>
      <c r="X18" s="911" t="s">
        <v>0</v>
      </c>
      <c r="Y18" s="912" t="s">
        <v>0</v>
      </c>
      <c r="AB18" s="573" t="str">
        <f t="shared" si="0"/>
        <v xml:space="preserve">Уплотнительное кольцо силиконовое </v>
      </c>
      <c r="AC18" s="581">
        <f t="shared" si="10"/>
        <v>129</v>
      </c>
      <c r="AD18" s="581">
        <f t="shared" ref="AD18:AG22" si="11">IFERROR(C18*(1-$AC$1),"-")</f>
        <v>145</v>
      </c>
      <c r="AE18" s="584">
        <f t="shared" si="11"/>
        <v>162</v>
      </c>
      <c r="AF18" s="581" t="str">
        <f t="shared" si="11"/>
        <v>-</v>
      </c>
      <c r="AG18" s="581">
        <f t="shared" si="11"/>
        <v>176</v>
      </c>
      <c r="AH18" s="581" t="str">
        <f t="shared" si="1"/>
        <v>-</v>
      </c>
      <c r="AI18" s="581">
        <f t="shared" si="2"/>
        <v>192</v>
      </c>
      <c r="AJ18" s="581" t="str">
        <f t="shared" ref="AJ18:AL23" si="12">IFERROR(I18*(1-$AC$1),"-")</f>
        <v>-</v>
      </c>
      <c r="AK18" s="581" t="str">
        <f t="shared" si="12"/>
        <v>-</v>
      </c>
      <c r="AL18" s="581">
        <f t="shared" si="12"/>
        <v>240</v>
      </c>
      <c r="AM18" s="581" t="str">
        <f t="shared" si="3"/>
        <v>-</v>
      </c>
      <c r="AN18" s="581">
        <f t="shared" si="4"/>
        <v>257</v>
      </c>
      <c r="AO18" s="585" t="str">
        <f t="shared" ref="AO18:AR23" si="13">IFERROR(N18*(1-$AC$1),"-")</f>
        <v>-</v>
      </c>
      <c r="AP18" s="581">
        <f t="shared" si="13"/>
        <v>305</v>
      </c>
      <c r="AQ18" s="581" t="str">
        <f t="shared" si="13"/>
        <v>-</v>
      </c>
      <c r="AR18" s="581" t="str">
        <f t="shared" si="13"/>
        <v>-</v>
      </c>
      <c r="AS18" s="581" t="str">
        <f t="shared" ref="AS18:AS23" si="14">IFERROR(R18*(1-$AC$1),"-")</f>
        <v>-</v>
      </c>
      <c r="AT18" s="581" t="str">
        <f t="shared" ref="AT18:AT23" si="15">IFERROR(S18*(1-$AC$1),"-")</f>
        <v>-</v>
      </c>
      <c r="AU18" s="581">
        <f t="shared" ref="AU18:AU23" si="16">IFERROR(T18*(1-$AC$1),"-")</f>
        <v>394</v>
      </c>
      <c r="AV18" s="581" t="str">
        <f t="shared" ref="AV18:AV23" si="17">IFERROR(U18*(1-$AC$1),"-")</f>
        <v>-</v>
      </c>
      <c r="AW18" s="581" t="str">
        <f t="shared" ref="AW18:AW23" si="18">IFERROR(V18*(1-$AC$1),"-")</f>
        <v>-</v>
      </c>
      <c r="AX18" s="581" t="str">
        <f t="shared" ref="AX18:AX23" si="19">IFERROR(W18*(1-$AC$1),"-")</f>
        <v>-</v>
      </c>
      <c r="AY18" s="581" t="str">
        <f t="shared" ref="AY18:AY23" si="20">IFERROR(X18*(1-$AC$1),"-")</f>
        <v>-</v>
      </c>
      <c r="AZ18" s="582" t="str">
        <f t="shared" ref="AZ18:AZ23" si="21">IFERROR(Y18*(1-$AC$1),"-")</f>
        <v>-</v>
      </c>
    </row>
    <row r="19" spans="1:52" ht="24" customHeight="1" x14ac:dyDescent="0.25">
      <c r="A19" s="574" t="s">
        <v>31</v>
      </c>
      <c r="B19" s="736">
        <v>203</v>
      </c>
      <c r="C19" s="736">
        <v>207</v>
      </c>
      <c r="D19" s="736">
        <v>210</v>
      </c>
      <c r="E19" s="736">
        <v>213</v>
      </c>
      <c r="F19" s="736">
        <v>216</v>
      </c>
      <c r="G19" s="736">
        <v>217</v>
      </c>
      <c r="H19" s="736">
        <v>218</v>
      </c>
      <c r="I19" s="736">
        <v>219</v>
      </c>
      <c r="J19" s="736">
        <v>221</v>
      </c>
      <c r="K19" s="736">
        <v>224</v>
      </c>
      <c r="L19" s="736">
        <v>227</v>
      </c>
      <c r="M19" s="736">
        <v>236</v>
      </c>
      <c r="N19" s="736">
        <v>237</v>
      </c>
      <c r="O19" s="736">
        <v>239</v>
      </c>
      <c r="P19" s="736">
        <v>244</v>
      </c>
      <c r="Q19" s="736">
        <v>247</v>
      </c>
      <c r="R19" s="736">
        <v>253</v>
      </c>
      <c r="S19" s="736">
        <v>257</v>
      </c>
      <c r="T19" s="736">
        <v>259</v>
      </c>
      <c r="U19" s="736">
        <v>274</v>
      </c>
      <c r="V19" s="736">
        <v>286</v>
      </c>
      <c r="W19" s="736">
        <v>296</v>
      </c>
      <c r="X19" s="736">
        <v>307</v>
      </c>
      <c r="Y19" s="737">
        <v>320</v>
      </c>
      <c r="AB19" s="574" t="str">
        <f t="shared" si="0"/>
        <v>Хомут растяжки</v>
      </c>
      <c r="AC19" s="576">
        <f t="shared" si="10"/>
        <v>203</v>
      </c>
      <c r="AD19" s="576">
        <f t="shared" si="11"/>
        <v>207</v>
      </c>
      <c r="AE19" s="576">
        <f t="shared" si="11"/>
        <v>210</v>
      </c>
      <c r="AF19" s="576">
        <f t="shared" si="11"/>
        <v>213</v>
      </c>
      <c r="AG19" s="576">
        <f t="shared" si="11"/>
        <v>216</v>
      </c>
      <c r="AH19" s="576">
        <f t="shared" si="1"/>
        <v>217</v>
      </c>
      <c r="AI19" s="576">
        <f t="shared" si="2"/>
        <v>218</v>
      </c>
      <c r="AJ19" s="576">
        <f t="shared" si="12"/>
        <v>219</v>
      </c>
      <c r="AK19" s="576">
        <f t="shared" si="12"/>
        <v>221</v>
      </c>
      <c r="AL19" s="576">
        <f t="shared" si="12"/>
        <v>224</v>
      </c>
      <c r="AM19" s="576">
        <f t="shared" si="3"/>
        <v>227</v>
      </c>
      <c r="AN19" s="576">
        <f t="shared" si="4"/>
        <v>236</v>
      </c>
      <c r="AO19" s="576">
        <f t="shared" si="13"/>
        <v>237</v>
      </c>
      <c r="AP19" s="576">
        <f t="shared" si="13"/>
        <v>239</v>
      </c>
      <c r="AQ19" s="576">
        <f t="shared" si="13"/>
        <v>244</v>
      </c>
      <c r="AR19" s="576">
        <f t="shared" si="13"/>
        <v>247</v>
      </c>
      <c r="AS19" s="576">
        <f t="shared" si="14"/>
        <v>253</v>
      </c>
      <c r="AT19" s="576">
        <f t="shared" si="15"/>
        <v>257</v>
      </c>
      <c r="AU19" s="576">
        <f t="shared" si="16"/>
        <v>259</v>
      </c>
      <c r="AV19" s="576">
        <f t="shared" si="17"/>
        <v>274</v>
      </c>
      <c r="AW19" s="576">
        <f t="shared" si="18"/>
        <v>286</v>
      </c>
      <c r="AX19" s="576">
        <f t="shared" si="19"/>
        <v>296</v>
      </c>
      <c r="AY19" s="576">
        <f t="shared" si="20"/>
        <v>307</v>
      </c>
      <c r="AZ19" s="579">
        <f t="shared" si="21"/>
        <v>320</v>
      </c>
    </row>
    <row r="20" spans="1:52" ht="24" customHeight="1" x14ac:dyDescent="0.25">
      <c r="A20" s="573" t="s">
        <v>448</v>
      </c>
      <c r="B20" s="734">
        <v>220</v>
      </c>
      <c r="C20" s="911" t="s">
        <v>0</v>
      </c>
      <c r="D20" s="734">
        <v>243</v>
      </c>
      <c r="E20" s="734">
        <v>243</v>
      </c>
      <c r="F20" s="734">
        <v>243</v>
      </c>
      <c r="G20" s="911" t="s">
        <v>0</v>
      </c>
      <c r="H20" s="734">
        <v>252</v>
      </c>
      <c r="I20" s="911" t="s">
        <v>0</v>
      </c>
      <c r="J20" s="734">
        <v>258</v>
      </c>
      <c r="K20" s="734">
        <v>251</v>
      </c>
      <c r="L20" s="911" t="s">
        <v>0</v>
      </c>
      <c r="M20" s="734">
        <v>272</v>
      </c>
      <c r="N20" s="734">
        <v>281</v>
      </c>
      <c r="O20" s="734">
        <v>284</v>
      </c>
      <c r="P20" s="734">
        <v>287</v>
      </c>
      <c r="Q20" s="734">
        <v>292</v>
      </c>
      <c r="R20" s="734">
        <v>303</v>
      </c>
      <c r="S20" s="734">
        <v>304</v>
      </c>
      <c r="T20" s="734">
        <v>304</v>
      </c>
      <c r="U20" s="734">
        <v>315</v>
      </c>
      <c r="V20" s="734">
        <v>328</v>
      </c>
      <c r="W20" s="734">
        <v>333</v>
      </c>
      <c r="X20" s="734">
        <v>368</v>
      </c>
      <c r="Y20" s="738">
        <v>440</v>
      </c>
      <c r="AB20" s="573" t="str">
        <f t="shared" si="0"/>
        <v>Хомут трубный на болте (304)</v>
      </c>
      <c r="AC20" s="581">
        <f t="shared" si="10"/>
        <v>220</v>
      </c>
      <c r="AD20" s="581" t="str">
        <f t="shared" si="11"/>
        <v>-</v>
      </c>
      <c r="AE20" s="581">
        <f t="shared" si="11"/>
        <v>243</v>
      </c>
      <c r="AF20" s="581">
        <f t="shared" si="11"/>
        <v>243</v>
      </c>
      <c r="AG20" s="581">
        <f t="shared" si="11"/>
        <v>243</v>
      </c>
      <c r="AH20" s="581" t="str">
        <f t="shared" si="1"/>
        <v>-</v>
      </c>
      <c r="AI20" s="581">
        <f t="shared" si="2"/>
        <v>252</v>
      </c>
      <c r="AJ20" s="581" t="str">
        <f t="shared" si="12"/>
        <v>-</v>
      </c>
      <c r="AK20" s="581">
        <f t="shared" si="12"/>
        <v>258</v>
      </c>
      <c r="AL20" s="581">
        <f t="shared" si="12"/>
        <v>251</v>
      </c>
      <c r="AM20" s="581" t="str">
        <f t="shared" si="3"/>
        <v>-</v>
      </c>
      <c r="AN20" s="581">
        <f t="shared" si="4"/>
        <v>272</v>
      </c>
      <c r="AO20" s="581">
        <f t="shared" si="13"/>
        <v>281</v>
      </c>
      <c r="AP20" s="581">
        <f t="shared" si="13"/>
        <v>284</v>
      </c>
      <c r="AQ20" s="581">
        <f t="shared" si="13"/>
        <v>287</v>
      </c>
      <c r="AR20" s="581">
        <f t="shared" si="13"/>
        <v>292</v>
      </c>
      <c r="AS20" s="581">
        <f t="shared" si="14"/>
        <v>303</v>
      </c>
      <c r="AT20" s="581">
        <f t="shared" si="15"/>
        <v>304</v>
      </c>
      <c r="AU20" s="581">
        <f t="shared" si="16"/>
        <v>304</v>
      </c>
      <c r="AV20" s="581">
        <f t="shared" si="17"/>
        <v>315</v>
      </c>
      <c r="AW20" s="581">
        <f t="shared" si="18"/>
        <v>328</v>
      </c>
      <c r="AX20" s="581">
        <f t="shared" si="19"/>
        <v>333</v>
      </c>
      <c r="AY20" s="581">
        <f t="shared" si="20"/>
        <v>368</v>
      </c>
      <c r="AZ20" s="582">
        <f t="shared" si="21"/>
        <v>440</v>
      </c>
    </row>
    <row r="21" spans="1:52" s="25" customFormat="1" ht="24" customHeight="1" x14ac:dyDescent="0.25">
      <c r="A21" s="574" t="s">
        <v>445</v>
      </c>
      <c r="B21" s="736">
        <v>141</v>
      </c>
      <c r="C21" s="736">
        <v>146</v>
      </c>
      <c r="D21" s="736">
        <v>147</v>
      </c>
      <c r="E21" s="736">
        <v>147</v>
      </c>
      <c r="F21" s="739">
        <v>148</v>
      </c>
      <c r="G21" s="740">
        <v>151</v>
      </c>
      <c r="H21" s="741">
        <v>151</v>
      </c>
      <c r="I21" s="736">
        <v>154</v>
      </c>
      <c r="J21" s="742">
        <v>154</v>
      </c>
      <c r="K21" s="736">
        <v>152</v>
      </c>
      <c r="L21" s="736">
        <v>158</v>
      </c>
      <c r="M21" s="736">
        <v>162</v>
      </c>
      <c r="N21" s="736">
        <v>167</v>
      </c>
      <c r="O21" s="736">
        <v>173</v>
      </c>
      <c r="P21" s="736">
        <v>200</v>
      </c>
      <c r="Q21" s="915" t="s">
        <v>0</v>
      </c>
      <c r="R21" s="915" t="s">
        <v>0</v>
      </c>
      <c r="S21" s="736">
        <v>205</v>
      </c>
      <c r="T21" s="736">
        <v>211</v>
      </c>
      <c r="U21" s="736">
        <v>211</v>
      </c>
      <c r="V21" s="736">
        <v>224</v>
      </c>
      <c r="W21" s="915" t="s">
        <v>0</v>
      </c>
      <c r="X21" s="736">
        <v>264</v>
      </c>
      <c r="Y21" s="920" t="s">
        <v>0</v>
      </c>
      <c r="AB21" s="574" t="str">
        <f t="shared" si="0"/>
        <v>Хомут трубный на болте-ФР (430)</v>
      </c>
      <c r="AC21" s="576">
        <f t="shared" si="10"/>
        <v>141</v>
      </c>
      <c r="AD21" s="576">
        <f t="shared" si="11"/>
        <v>146</v>
      </c>
      <c r="AE21" s="576">
        <f t="shared" si="11"/>
        <v>147</v>
      </c>
      <c r="AF21" s="576">
        <f t="shared" si="11"/>
        <v>147</v>
      </c>
      <c r="AG21" s="576">
        <f t="shared" ref="AG21" si="22">IFERROR(F21*(1-$AC$1),"-")</f>
        <v>148</v>
      </c>
      <c r="AH21" s="576">
        <f t="shared" si="1"/>
        <v>151</v>
      </c>
      <c r="AI21" s="576">
        <f t="shared" si="2"/>
        <v>151</v>
      </c>
      <c r="AJ21" s="576">
        <f t="shared" si="12"/>
        <v>154</v>
      </c>
      <c r="AK21" s="576">
        <f t="shared" si="12"/>
        <v>154</v>
      </c>
      <c r="AL21" s="576">
        <f t="shared" si="12"/>
        <v>152</v>
      </c>
      <c r="AM21" s="576">
        <f t="shared" si="3"/>
        <v>158</v>
      </c>
      <c r="AN21" s="576">
        <f t="shared" si="4"/>
        <v>162</v>
      </c>
      <c r="AO21" s="576">
        <f t="shared" si="13"/>
        <v>167</v>
      </c>
      <c r="AP21" s="576">
        <f t="shared" si="13"/>
        <v>173</v>
      </c>
      <c r="AQ21" s="576">
        <f t="shared" si="13"/>
        <v>200</v>
      </c>
      <c r="AR21" s="576" t="str">
        <f t="shared" si="13"/>
        <v>-</v>
      </c>
      <c r="AS21" s="576" t="str">
        <f t="shared" si="14"/>
        <v>-</v>
      </c>
      <c r="AT21" s="576">
        <f t="shared" si="15"/>
        <v>205</v>
      </c>
      <c r="AU21" s="576">
        <f t="shared" si="16"/>
        <v>211</v>
      </c>
      <c r="AV21" s="576">
        <f t="shared" si="17"/>
        <v>211</v>
      </c>
      <c r="AW21" s="576">
        <f t="shared" si="18"/>
        <v>224</v>
      </c>
      <c r="AX21" s="576" t="str">
        <f t="shared" si="19"/>
        <v>-</v>
      </c>
      <c r="AY21" s="576">
        <f t="shared" si="20"/>
        <v>264</v>
      </c>
      <c r="AZ21" s="580" t="str">
        <f t="shared" si="21"/>
        <v>-</v>
      </c>
    </row>
    <row r="22" spans="1:52" ht="24" customHeight="1" x14ac:dyDescent="0.25">
      <c r="A22" s="573" t="s">
        <v>446</v>
      </c>
      <c r="B22" s="911" t="s">
        <v>0</v>
      </c>
      <c r="C22" s="911" t="s">
        <v>0</v>
      </c>
      <c r="D22" s="911" t="s">
        <v>0</v>
      </c>
      <c r="E22" s="911" t="s">
        <v>0</v>
      </c>
      <c r="F22" s="911" t="s">
        <v>0</v>
      </c>
      <c r="G22" s="743">
        <v>150</v>
      </c>
      <c r="H22" s="921" t="s">
        <v>0</v>
      </c>
      <c r="I22" s="921" t="s">
        <v>0</v>
      </c>
      <c r="J22" s="921" t="s">
        <v>0</v>
      </c>
      <c r="K22" s="911" t="s">
        <v>0</v>
      </c>
      <c r="L22" s="911" t="s">
        <v>0</v>
      </c>
      <c r="M22" s="911" t="s">
        <v>0</v>
      </c>
      <c r="N22" s="911" t="s">
        <v>0</v>
      </c>
      <c r="O22" s="911" t="s">
        <v>0</v>
      </c>
      <c r="P22" s="911" t="s">
        <v>0</v>
      </c>
      <c r="Q22" s="911" t="s">
        <v>0</v>
      </c>
      <c r="R22" s="911" t="s">
        <v>0</v>
      </c>
      <c r="S22" s="911" t="s">
        <v>0</v>
      </c>
      <c r="T22" s="911" t="s">
        <v>0</v>
      </c>
      <c r="U22" s="911" t="s">
        <v>0</v>
      </c>
      <c r="V22" s="911" t="s">
        <v>0</v>
      </c>
      <c r="W22" s="911" t="s">
        <v>0</v>
      </c>
      <c r="X22" s="911" t="s">
        <v>0</v>
      </c>
      <c r="Y22" s="912" t="s">
        <v>0</v>
      </c>
      <c r="AB22" s="573" t="str">
        <f t="shared" si="0"/>
        <v>Хомут трубный на болте-ФР* (430)</v>
      </c>
      <c r="AC22" s="581" t="str">
        <f t="shared" si="10"/>
        <v>-</v>
      </c>
      <c r="AD22" s="581" t="str">
        <f t="shared" si="11"/>
        <v>-</v>
      </c>
      <c r="AE22" s="581" t="str">
        <f t="shared" si="11"/>
        <v>-</v>
      </c>
      <c r="AF22" s="581" t="str">
        <f t="shared" si="11"/>
        <v>-</v>
      </c>
      <c r="AG22" s="581" t="str">
        <f t="shared" si="11"/>
        <v>-</v>
      </c>
      <c r="AH22" s="433">
        <f t="shared" si="1"/>
        <v>150</v>
      </c>
      <c r="AI22" s="433" t="str">
        <f t="shared" si="2"/>
        <v>-</v>
      </c>
      <c r="AJ22" s="433" t="str">
        <f t="shared" si="12"/>
        <v>-</v>
      </c>
      <c r="AK22" s="433" t="str">
        <f t="shared" si="12"/>
        <v>-</v>
      </c>
      <c r="AL22" s="581" t="str">
        <f t="shared" si="12"/>
        <v>-</v>
      </c>
      <c r="AM22" s="581" t="str">
        <f t="shared" si="3"/>
        <v>-</v>
      </c>
      <c r="AN22" s="581" t="str">
        <f t="shared" si="4"/>
        <v>-</v>
      </c>
      <c r="AO22" s="581" t="str">
        <f t="shared" si="13"/>
        <v>-</v>
      </c>
      <c r="AP22" s="581" t="str">
        <f t="shared" si="13"/>
        <v>-</v>
      </c>
      <c r="AQ22" s="581" t="str">
        <f t="shared" si="13"/>
        <v>-</v>
      </c>
      <c r="AR22" s="581" t="str">
        <f t="shared" si="13"/>
        <v>-</v>
      </c>
      <c r="AS22" s="581" t="str">
        <f t="shared" si="14"/>
        <v>-</v>
      </c>
      <c r="AT22" s="581" t="str">
        <f t="shared" si="15"/>
        <v>-</v>
      </c>
      <c r="AU22" s="581" t="str">
        <f t="shared" si="16"/>
        <v>-</v>
      </c>
      <c r="AV22" s="581" t="str">
        <f t="shared" si="17"/>
        <v>-</v>
      </c>
      <c r="AW22" s="581" t="str">
        <f t="shared" si="18"/>
        <v>-</v>
      </c>
      <c r="AX22" s="581" t="str">
        <f t="shared" si="19"/>
        <v>-</v>
      </c>
      <c r="AY22" s="581" t="str">
        <f t="shared" si="20"/>
        <v>-</v>
      </c>
      <c r="AZ22" s="582" t="str">
        <f t="shared" si="21"/>
        <v>-</v>
      </c>
    </row>
    <row r="23" spans="1:52" ht="24" customHeight="1" x14ac:dyDescent="0.25">
      <c r="A23" s="659" t="s">
        <v>548</v>
      </c>
      <c r="B23" s="915" t="s">
        <v>0</v>
      </c>
      <c r="C23" s="922" t="s">
        <v>0</v>
      </c>
      <c r="D23" s="922" t="s">
        <v>0</v>
      </c>
      <c r="E23" s="922" t="s">
        <v>0</v>
      </c>
      <c r="F23" s="922" t="s">
        <v>0</v>
      </c>
      <c r="G23" s="915" t="s">
        <v>0</v>
      </c>
      <c r="H23" s="915" t="s">
        <v>0</v>
      </c>
      <c r="I23" s="922" t="s">
        <v>0</v>
      </c>
      <c r="J23" s="922" t="s">
        <v>0</v>
      </c>
      <c r="K23" s="922" t="s">
        <v>0</v>
      </c>
      <c r="L23" s="915" t="s">
        <v>0</v>
      </c>
      <c r="M23" s="744">
        <v>1121</v>
      </c>
      <c r="N23" s="922" t="s">
        <v>0</v>
      </c>
      <c r="O23" s="745">
        <v>1121</v>
      </c>
      <c r="P23" s="745">
        <v>1121</v>
      </c>
      <c r="Q23" s="915" t="s">
        <v>0</v>
      </c>
      <c r="R23" s="922" t="s">
        <v>0</v>
      </c>
      <c r="S23" s="922" t="s">
        <v>0</v>
      </c>
      <c r="T23" s="922" t="s">
        <v>0</v>
      </c>
      <c r="U23" s="922" t="s">
        <v>0</v>
      </c>
      <c r="V23" s="915" t="s">
        <v>0</v>
      </c>
      <c r="W23" s="922" t="s">
        <v>0</v>
      </c>
      <c r="X23" s="922" t="s">
        <v>0</v>
      </c>
      <c r="Y23" s="918" t="s">
        <v>0</v>
      </c>
      <c r="AB23" s="657" t="str">
        <f t="shared" si="0"/>
        <v>Лист потолочный Угловой разборный ЛПУР 20"- 45"</v>
      </c>
      <c r="AC23" s="576" t="str">
        <f t="shared" si="10"/>
        <v>-</v>
      </c>
      <c r="AD23" s="576" t="str">
        <f t="shared" ref="AD23" si="23">IFERROR(C23*(1-$AC$1),"-")</f>
        <v>-</v>
      </c>
      <c r="AE23" s="576" t="str">
        <f t="shared" ref="AE23" si="24">IFERROR(D23*(1-$AC$1),"-")</f>
        <v>-</v>
      </c>
      <c r="AF23" s="576" t="str">
        <f t="shared" ref="AF23" si="25">IFERROR(E23*(1-$AC$1),"-")</f>
        <v>-</v>
      </c>
      <c r="AG23" s="576" t="str">
        <f t="shared" ref="AG23" si="26">IFERROR(F23*(1-$AC$1),"-")</f>
        <v>-</v>
      </c>
      <c r="AH23" s="658" t="str">
        <f t="shared" si="1"/>
        <v>-</v>
      </c>
      <c r="AI23" s="658" t="str">
        <f t="shared" si="2"/>
        <v>-</v>
      </c>
      <c r="AJ23" s="658" t="str">
        <f t="shared" si="12"/>
        <v>-</v>
      </c>
      <c r="AK23" s="658" t="str">
        <f t="shared" si="12"/>
        <v>-</v>
      </c>
      <c r="AL23" s="576" t="str">
        <f t="shared" si="12"/>
        <v>-</v>
      </c>
      <c r="AM23" s="576" t="str">
        <f t="shared" si="3"/>
        <v>-</v>
      </c>
      <c r="AN23" s="576">
        <f t="shared" si="4"/>
        <v>1121</v>
      </c>
      <c r="AO23" s="576" t="str">
        <f t="shared" si="13"/>
        <v>-</v>
      </c>
      <c r="AP23" s="576">
        <f t="shared" si="13"/>
        <v>1121</v>
      </c>
      <c r="AQ23" s="576">
        <f t="shared" si="13"/>
        <v>1121</v>
      </c>
      <c r="AR23" s="576" t="str">
        <f t="shared" si="13"/>
        <v>-</v>
      </c>
      <c r="AS23" s="576" t="str">
        <f t="shared" si="14"/>
        <v>-</v>
      </c>
      <c r="AT23" s="576" t="str">
        <f t="shared" si="15"/>
        <v>-</v>
      </c>
      <c r="AU23" s="576" t="str">
        <f t="shared" si="16"/>
        <v>-</v>
      </c>
      <c r="AV23" s="576" t="str">
        <f t="shared" si="17"/>
        <v>-</v>
      </c>
      <c r="AW23" s="576" t="str">
        <f t="shared" si="18"/>
        <v>-</v>
      </c>
      <c r="AX23" s="576" t="str">
        <f t="shared" si="19"/>
        <v>-</v>
      </c>
      <c r="AY23" s="576" t="str">
        <f t="shared" si="20"/>
        <v>-</v>
      </c>
      <c r="AZ23" s="579" t="str">
        <f t="shared" si="21"/>
        <v>-</v>
      </c>
    </row>
    <row r="24" spans="1:52" s="25" customFormat="1" ht="24" customHeight="1" x14ac:dyDescent="0.2">
      <c r="A24" s="614" t="s">
        <v>32</v>
      </c>
      <c r="B24" s="1125">
        <v>615</v>
      </c>
      <c r="C24" s="1125"/>
      <c r="D24" s="1125"/>
      <c r="E24" s="1125"/>
      <c r="F24" s="1125"/>
      <c r="G24" s="915" t="s">
        <v>0</v>
      </c>
      <c r="H24" s="1125">
        <v>615</v>
      </c>
      <c r="I24" s="1125"/>
      <c r="J24" s="1125"/>
      <c r="K24" s="1125"/>
      <c r="L24" s="915" t="s">
        <v>0</v>
      </c>
      <c r="M24" s="1125">
        <v>615</v>
      </c>
      <c r="N24" s="1125"/>
      <c r="O24" s="1125"/>
      <c r="P24" s="1125"/>
      <c r="Q24" s="1125">
        <v>615</v>
      </c>
      <c r="R24" s="1125"/>
      <c r="S24" s="1125"/>
      <c r="T24" s="1125"/>
      <c r="U24" s="1125"/>
      <c r="V24" s="1125">
        <v>615</v>
      </c>
      <c r="W24" s="1125"/>
      <c r="X24" s="1125"/>
      <c r="Y24" s="918" t="s">
        <v>0</v>
      </c>
      <c r="AB24" s="614" t="str">
        <f t="shared" si="0"/>
        <v>Лист потолочный универсальный ЛПУ - Р 500*500 мм</v>
      </c>
      <c r="AC24" s="1132">
        <f t="shared" si="10"/>
        <v>615</v>
      </c>
      <c r="AD24" s="1132"/>
      <c r="AE24" s="1132"/>
      <c r="AF24" s="1132"/>
      <c r="AG24" s="1132"/>
      <c r="AH24" s="615" t="s">
        <v>0</v>
      </c>
      <c r="AI24" s="1132">
        <f>IFERROR(H24*(1-$AC$1),"-")</f>
        <v>615</v>
      </c>
      <c r="AJ24" s="1132"/>
      <c r="AK24" s="1132"/>
      <c r="AL24" s="1132"/>
      <c r="AM24" s="615" t="s">
        <v>0</v>
      </c>
      <c r="AN24" s="1132">
        <f>IFERROR(M24*(1-$AC$1),"-")</f>
        <v>615</v>
      </c>
      <c r="AO24" s="1132"/>
      <c r="AP24" s="1132"/>
      <c r="AQ24" s="1132"/>
      <c r="AR24" s="1132">
        <f>IFERROR(Q24*(1-$AC$1),"-")</f>
        <v>615</v>
      </c>
      <c r="AS24" s="1132"/>
      <c r="AT24" s="1132"/>
      <c r="AU24" s="1132"/>
      <c r="AV24" s="1132"/>
      <c r="AW24" s="1132">
        <f>IFERROR(V24*(1-$AC$1),"-")</f>
        <v>615</v>
      </c>
      <c r="AX24" s="1132"/>
      <c r="AY24" s="1132"/>
      <c r="AZ24" s="616" t="s">
        <v>0</v>
      </c>
    </row>
    <row r="25" spans="1:52" ht="24" customHeight="1" x14ac:dyDescent="0.2">
      <c r="A25" s="573" t="s">
        <v>32</v>
      </c>
      <c r="B25" s="909" t="s">
        <v>0</v>
      </c>
      <c r="C25" s="909" t="s">
        <v>0</v>
      </c>
      <c r="D25" s="909" t="s">
        <v>0</v>
      </c>
      <c r="E25" s="909" t="s">
        <v>0</v>
      </c>
      <c r="F25" s="909" t="s">
        <v>0</v>
      </c>
      <c r="G25" s="909" t="s">
        <v>0</v>
      </c>
      <c r="H25" s="909" t="s">
        <v>0</v>
      </c>
      <c r="I25" s="909" t="s">
        <v>0</v>
      </c>
      <c r="J25" s="909" t="s">
        <v>0</v>
      </c>
      <c r="K25" s="1119">
        <v>615</v>
      </c>
      <c r="L25" s="1119"/>
      <c r="M25" s="1119"/>
      <c r="N25" s="909" t="s">
        <v>0</v>
      </c>
      <c r="O25" s="909" t="s">
        <v>0</v>
      </c>
      <c r="P25" s="909" t="s">
        <v>0</v>
      </c>
      <c r="Q25" s="921" t="s">
        <v>0</v>
      </c>
      <c r="R25" s="921" t="s">
        <v>0</v>
      </c>
      <c r="S25" s="921" t="s">
        <v>0</v>
      </c>
      <c r="T25" s="921" t="s">
        <v>0</v>
      </c>
      <c r="U25" s="921" t="s">
        <v>0</v>
      </c>
      <c r="V25" s="921" t="s">
        <v>0</v>
      </c>
      <c r="W25" s="921" t="s">
        <v>0</v>
      </c>
      <c r="X25" s="909" t="s">
        <v>0</v>
      </c>
      <c r="Y25" s="910" t="s">
        <v>0</v>
      </c>
      <c r="AB25" s="573" t="str">
        <f t="shared" si="0"/>
        <v>Лист потолочный универсальный ЛПУ - Р 500*500 мм</v>
      </c>
      <c r="AC25" s="619" t="str">
        <f t="shared" si="10"/>
        <v>-</v>
      </c>
      <c r="AD25" s="619" t="str">
        <f>IFERROR(C25*(1-$AC$1),"-")</f>
        <v>-</v>
      </c>
      <c r="AE25" s="619" t="str">
        <f>IFERROR(D25*(1-$AC$1),"-")</f>
        <v>-</v>
      </c>
      <c r="AF25" s="619" t="str">
        <f>IFERROR(E25*(1-$AC$1),"-")</f>
        <v>-</v>
      </c>
      <c r="AG25" s="619" t="str">
        <f>IFERROR(F25*(1-$AC$1),"-")</f>
        <v>-</v>
      </c>
      <c r="AH25" s="619" t="str">
        <f>IFERROR(G25*(1-$AC$1),"-")</f>
        <v>-</v>
      </c>
      <c r="AI25" s="619" t="str">
        <f>IFERROR(H25*(1-$AC$1),"-")</f>
        <v>-</v>
      </c>
      <c r="AJ25" s="619" t="str">
        <f>IFERROR(I25*(1-$AC$1),"-")</f>
        <v>-</v>
      </c>
      <c r="AK25" s="619" t="str">
        <f>IFERROR(J25*(1-$AC$1),"-")</f>
        <v>-</v>
      </c>
      <c r="AL25" s="1133">
        <f>IFERROR(K25*(1-$AC$1),"-")</f>
        <v>615</v>
      </c>
      <c r="AM25" s="1133"/>
      <c r="AN25" s="1133"/>
      <c r="AO25" s="619" t="str">
        <f>IFERROR(N25*(1-$AC$1),"-")</f>
        <v>-</v>
      </c>
      <c r="AP25" s="619" t="str">
        <f>IFERROR(O25*(1-$AC$1),"-")</f>
        <v>-</v>
      </c>
      <c r="AQ25" s="619" t="str">
        <f>IFERROR(P25*(1-$AC$1),"-")</f>
        <v>-</v>
      </c>
      <c r="AR25" s="620" t="str">
        <f t="shared" ref="AR25" si="27">IFERROR(Q25*(1-$AC$1),"-")</f>
        <v>-</v>
      </c>
      <c r="AS25" s="620" t="str">
        <f t="shared" ref="AS25" si="28">IFERROR(R25*(1-$AC$1),"-")</f>
        <v>-</v>
      </c>
      <c r="AT25" s="620" t="str">
        <f t="shared" ref="AT25" si="29">IFERROR(S25*(1-$AC$1),"-")</f>
        <v>-</v>
      </c>
      <c r="AU25" s="620" t="str">
        <f t="shared" ref="AU25" si="30">IFERROR(T25*(1-$AC$1),"-")</f>
        <v>-</v>
      </c>
      <c r="AV25" s="620" t="str">
        <f t="shared" ref="AV25" si="31">IFERROR(U25*(1-$AC$1),"-")</f>
        <v>-</v>
      </c>
      <c r="AW25" s="620" t="str">
        <f t="shared" ref="AW25" si="32">IFERROR(V25*(1-$AC$1),"-")</f>
        <v>-</v>
      </c>
      <c r="AX25" s="620" t="str">
        <f t="shared" ref="AX25" si="33">IFERROR(W25*(1-$AC$1),"-")</f>
        <v>-</v>
      </c>
      <c r="AY25" s="619" t="str">
        <f t="shared" ref="AY25" si="34">IFERROR(X25*(1-$AC$1),"-")</f>
        <v>-</v>
      </c>
      <c r="AZ25" s="621" t="str">
        <f t="shared" ref="AZ25" si="35">IFERROR(Y25*(1-$AC$1),"-")</f>
        <v>-</v>
      </c>
    </row>
    <row r="26" spans="1:52" ht="24" customHeight="1" x14ac:dyDescent="0.2">
      <c r="A26" s="614" t="s">
        <v>388</v>
      </c>
      <c r="B26" s="1120">
        <v>1217</v>
      </c>
      <c r="C26" s="1120"/>
      <c r="D26" s="1120"/>
      <c r="E26" s="1120"/>
      <c r="F26" s="1120"/>
      <c r="G26" s="1120"/>
      <c r="H26" s="1120"/>
      <c r="I26" s="1120"/>
      <c r="J26" s="1120"/>
      <c r="K26" s="1120"/>
      <c r="L26" s="1120"/>
      <c r="M26" s="1120"/>
      <c r="N26" s="1120"/>
      <c r="O26" s="1120"/>
      <c r="P26" s="1120"/>
      <c r="Q26" s="1120"/>
      <c r="R26" s="1120"/>
      <c r="S26" s="1120"/>
      <c r="T26" s="1120"/>
      <c r="U26" s="1120"/>
      <c r="V26" s="1120"/>
      <c r="W26" s="1120"/>
      <c r="X26" s="1120"/>
      <c r="Y26" s="1120"/>
      <c r="AB26" s="614" t="str">
        <f t="shared" si="0"/>
        <v>Лист предтопочный 1000*500 мм</v>
      </c>
      <c r="AC26" s="1167">
        <f t="shared" si="10"/>
        <v>1217</v>
      </c>
      <c r="AD26" s="1167"/>
      <c r="AE26" s="1167"/>
      <c r="AF26" s="1167"/>
      <c r="AG26" s="1167"/>
      <c r="AH26" s="1167"/>
      <c r="AI26" s="1167"/>
      <c r="AJ26" s="1167"/>
      <c r="AK26" s="1167"/>
      <c r="AL26" s="1167"/>
      <c r="AM26" s="1167"/>
      <c r="AN26" s="1167"/>
      <c r="AO26" s="1167"/>
      <c r="AP26" s="1167"/>
      <c r="AQ26" s="1167"/>
      <c r="AR26" s="1167"/>
      <c r="AS26" s="1167"/>
      <c r="AT26" s="1167"/>
      <c r="AU26" s="1167"/>
      <c r="AV26" s="1167"/>
      <c r="AW26" s="1167"/>
      <c r="AX26" s="1167"/>
      <c r="AY26" s="1167"/>
      <c r="AZ26" s="1167"/>
    </row>
    <row r="27" spans="1:52" ht="24" customHeight="1" x14ac:dyDescent="0.2">
      <c r="A27" s="573" t="s">
        <v>389</v>
      </c>
      <c r="B27" s="1121">
        <v>825</v>
      </c>
      <c r="C27" s="1121"/>
      <c r="D27" s="1121"/>
      <c r="E27" s="1121"/>
      <c r="F27" s="1121"/>
      <c r="G27" s="1121"/>
      <c r="H27" s="1121"/>
      <c r="I27" s="1121"/>
      <c r="J27" s="1121"/>
      <c r="K27" s="1121"/>
      <c r="L27" s="1121"/>
      <c r="M27" s="1121"/>
      <c r="N27" s="1121"/>
      <c r="O27" s="1121"/>
      <c r="P27" s="1121"/>
      <c r="Q27" s="1121"/>
      <c r="R27" s="1121"/>
      <c r="S27" s="1121"/>
      <c r="T27" s="1121"/>
      <c r="U27" s="1121"/>
      <c r="V27" s="1121"/>
      <c r="W27" s="1121"/>
      <c r="X27" s="1121"/>
      <c r="Y27" s="1121"/>
      <c r="AB27" s="573" t="str">
        <f t="shared" si="0"/>
        <v>Лист предтопочный 600*500 мм</v>
      </c>
      <c r="AC27" s="1134">
        <f t="shared" si="10"/>
        <v>825</v>
      </c>
      <c r="AD27" s="1134"/>
      <c r="AE27" s="1134"/>
      <c r="AF27" s="1134"/>
      <c r="AG27" s="1134"/>
      <c r="AH27" s="1134"/>
      <c r="AI27" s="1134"/>
      <c r="AJ27" s="1134"/>
      <c r="AK27" s="1134"/>
      <c r="AL27" s="1134"/>
      <c r="AM27" s="1134"/>
      <c r="AN27" s="1134"/>
      <c r="AO27" s="1134"/>
      <c r="AP27" s="1134"/>
      <c r="AQ27" s="1134"/>
      <c r="AR27" s="1134"/>
      <c r="AS27" s="1134"/>
      <c r="AT27" s="1134"/>
      <c r="AU27" s="1134"/>
      <c r="AV27" s="1134"/>
      <c r="AW27" s="1134"/>
      <c r="AX27" s="1134"/>
      <c r="AY27" s="1134"/>
      <c r="AZ27" s="1134"/>
    </row>
    <row r="28" spans="1:52" ht="24" customHeight="1" x14ac:dyDescent="0.2">
      <c r="A28" s="614" t="s">
        <v>33</v>
      </c>
      <c r="B28" s="736">
        <v>249</v>
      </c>
      <c r="C28" s="736">
        <v>242</v>
      </c>
      <c r="D28" s="736">
        <v>283</v>
      </c>
      <c r="E28" s="736">
        <v>297</v>
      </c>
      <c r="F28" s="736">
        <v>301</v>
      </c>
      <c r="G28" s="736">
        <v>333</v>
      </c>
      <c r="H28" s="736">
        <v>347</v>
      </c>
      <c r="I28" s="736">
        <v>358</v>
      </c>
      <c r="J28" s="736">
        <v>358</v>
      </c>
      <c r="K28" s="736">
        <v>393</v>
      </c>
      <c r="L28" s="736">
        <v>394</v>
      </c>
      <c r="M28" s="736">
        <v>448</v>
      </c>
      <c r="N28" s="736">
        <v>454</v>
      </c>
      <c r="O28" s="736">
        <v>496</v>
      </c>
      <c r="P28" s="736">
        <v>529</v>
      </c>
      <c r="Q28" s="736">
        <v>545</v>
      </c>
      <c r="R28" s="736">
        <v>561</v>
      </c>
      <c r="S28" s="736">
        <v>580</v>
      </c>
      <c r="T28" s="736">
        <v>607</v>
      </c>
      <c r="U28" s="736">
        <v>628</v>
      </c>
      <c r="V28" s="736">
        <v>662</v>
      </c>
      <c r="W28" s="736">
        <v>701</v>
      </c>
      <c r="X28" s="736">
        <v>734</v>
      </c>
      <c r="Y28" s="737">
        <v>808</v>
      </c>
      <c r="AB28" s="614" t="str">
        <f t="shared" si="0"/>
        <v>Фартук</v>
      </c>
      <c r="AC28" s="617">
        <f t="shared" si="10"/>
        <v>249</v>
      </c>
      <c r="AD28" s="617">
        <f t="shared" ref="AD28:AQ28" si="36">IFERROR(C28*(1-$AC$1),"-")</f>
        <v>242</v>
      </c>
      <c r="AE28" s="617">
        <f t="shared" si="36"/>
        <v>283</v>
      </c>
      <c r="AF28" s="617">
        <f t="shared" si="36"/>
        <v>297</v>
      </c>
      <c r="AG28" s="617">
        <f t="shared" si="36"/>
        <v>301</v>
      </c>
      <c r="AH28" s="617">
        <f t="shared" si="36"/>
        <v>333</v>
      </c>
      <c r="AI28" s="617">
        <f t="shared" si="36"/>
        <v>347</v>
      </c>
      <c r="AJ28" s="617">
        <f t="shared" si="36"/>
        <v>358</v>
      </c>
      <c r="AK28" s="617">
        <f t="shared" si="36"/>
        <v>358</v>
      </c>
      <c r="AL28" s="617">
        <f t="shared" si="36"/>
        <v>393</v>
      </c>
      <c r="AM28" s="617">
        <f t="shared" si="36"/>
        <v>394</v>
      </c>
      <c r="AN28" s="617">
        <f t="shared" si="36"/>
        <v>448</v>
      </c>
      <c r="AO28" s="617">
        <f t="shared" si="36"/>
        <v>454</v>
      </c>
      <c r="AP28" s="617">
        <f t="shared" si="36"/>
        <v>496</v>
      </c>
      <c r="AQ28" s="617">
        <f t="shared" si="36"/>
        <v>529</v>
      </c>
      <c r="AR28" s="617">
        <f t="shared" ref="AR28:AZ28" si="37">IFERROR(Q28*(1-$AC$1),"-")</f>
        <v>545</v>
      </c>
      <c r="AS28" s="617">
        <f t="shared" si="37"/>
        <v>561</v>
      </c>
      <c r="AT28" s="617">
        <f t="shared" si="37"/>
        <v>580</v>
      </c>
      <c r="AU28" s="617">
        <f t="shared" si="37"/>
        <v>607</v>
      </c>
      <c r="AV28" s="617">
        <f t="shared" si="37"/>
        <v>628</v>
      </c>
      <c r="AW28" s="617">
        <f t="shared" si="37"/>
        <v>662</v>
      </c>
      <c r="AX28" s="617">
        <f t="shared" si="37"/>
        <v>701</v>
      </c>
      <c r="AY28" s="617">
        <f t="shared" si="37"/>
        <v>734</v>
      </c>
      <c r="AZ28" s="618">
        <f t="shared" si="37"/>
        <v>808</v>
      </c>
    </row>
    <row r="29" spans="1:52" ht="24" customHeight="1" x14ac:dyDescent="0.2">
      <c r="A29" s="692" t="s">
        <v>560</v>
      </c>
      <c r="B29" s="1122">
        <v>1250</v>
      </c>
      <c r="C29" s="1122"/>
      <c r="D29" s="1122"/>
      <c r="E29" s="1122"/>
      <c r="F29" s="1122"/>
      <c r="G29" s="1122"/>
      <c r="H29" s="1122"/>
      <c r="I29" s="1122"/>
      <c r="J29" s="1122"/>
      <c r="K29" s="1122"/>
      <c r="L29" s="1122"/>
      <c r="M29" s="1122"/>
      <c r="N29" s="1122"/>
      <c r="O29" s="1122"/>
      <c r="P29" s="1122"/>
      <c r="Q29" s="1122"/>
      <c r="R29" s="1122"/>
      <c r="S29" s="1122"/>
      <c r="T29" s="1122"/>
      <c r="U29" s="1122"/>
      <c r="V29" s="1122"/>
      <c r="W29" s="1122"/>
      <c r="X29" s="1122"/>
      <c r="Y29" s="1122"/>
      <c r="AB29" s="573" t="str">
        <f t="shared" si="0"/>
        <v>Штанга хомута растяжки L-1000 мм</v>
      </c>
      <c r="AC29" s="1134">
        <f t="shared" ref="AC29" si="38">IFERROR(B29*(1-$AC$1),"-")</f>
        <v>1250</v>
      </c>
      <c r="AD29" s="1134"/>
      <c r="AE29" s="1134"/>
      <c r="AF29" s="1134"/>
      <c r="AG29" s="1134"/>
      <c r="AH29" s="1134"/>
      <c r="AI29" s="1134"/>
      <c r="AJ29" s="1134"/>
      <c r="AK29" s="1134"/>
      <c r="AL29" s="1134"/>
      <c r="AM29" s="1134"/>
      <c r="AN29" s="1134"/>
      <c r="AO29" s="1134"/>
      <c r="AP29" s="1134"/>
      <c r="AQ29" s="1134"/>
      <c r="AR29" s="1134"/>
      <c r="AS29" s="1134"/>
      <c r="AT29" s="1134"/>
      <c r="AU29" s="1134"/>
      <c r="AV29" s="1134"/>
      <c r="AW29" s="1134"/>
      <c r="AX29" s="1134"/>
      <c r="AY29" s="1134"/>
      <c r="AZ29" s="1134"/>
    </row>
    <row r="30" spans="1:52" s="25" customFormat="1" ht="24" customHeight="1" x14ac:dyDescent="0.2">
      <c r="A30" s="693" t="s">
        <v>34</v>
      </c>
      <c r="B30" s="1120">
        <v>2143</v>
      </c>
      <c r="C30" s="1120"/>
      <c r="D30" s="1120"/>
      <c r="E30" s="1120"/>
      <c r="F30" s="1120"/>
      <c r="G30" s="1120"/>
      <c r="H30" s="1120"/>
      <c r="I30" s="1120"/>
      <c r="J30" s="1120"/>
      <c r="K30" s="1120"/>
      <c r="L30" s="1120"/>
      <c r="M30" s="1120"/>
      <c r="N30" s="1120"/>
      <c r="O30" s="1120"/>
      <c r="P30" s="1120"/>
      <c r="Q30" s="1120"/>
      <c r="R30" s="1120"/>
      <c r="S30" s="1120"/>
      <c r="T30" s="1120"/>
      <c r="U30" s="1120"/>
      <c r="V30" s="1120"/>
      <c r="W30" s="1120"/>
      <c r="X30" s="1120"/>
      <c r="Y30" s="1120"/>
      <c r="AB30" s="657" t="str">
        <f t="shared" si="0"/>
        <v>Экран защитный 800*1000 мм</v>
      </c>
      <c r="AC30" s="1130">
        <f t="shared" si="10"/>
        <v>2143</v>
      </c>
      <c r="AD30" s="1130"/>
      <c r="AE30" s="1130"/>
      <c r="AF30" s="1130"/>
      <c r="AG30" s="1130"/>
      <c r="AH30" s="1130"/>
      <c r="AI30" s="1130"/>
      <c r="AJ30" s="1130"/>
      <c r="AK30" s="1130"/>
      <c r="AL30" s="1130"/>
      <c r="AM30" s="1130"/>
      <c r="AN30" s="1130"/>
      <c r="AO30" s="1130"/>
      <c r="AP30" s="1130"/>
      <c r="AQ30" s="1130"/>
      <c r="AR30" s="1130"/>
      <c r="AS30" s="1130"/>
      <c r="AT30" s="1130"/>
      <c r="AU30" s="1130"/>
      <c r="AV30" s="1130"/>
      <c r="AW30" s="1130"/>
      <c r="AX30" s="1130"/>
      <c r="AY30" s="1130"/>
      <c r="AZ30" s="1130"/>
    </row>
    <row r="31" spans="1:52" s="25" customFormat="1" ht="24" customHeight="1" thickBot="1" x14ac:dyDescent="0.25">
      <c r="A31" s="694" t="s">
        <v>35</v>
      </c>
      <c r="B31" s="1118">
        <v>862</v>
      </c>
      <c r="C31" s="1118"/>
      <c r="D31" s="1118"/>
      <c r="E31" s="1118"/>
      <c r="F31" s="1118"/>
      <c r="G31" s="1118"/>
      <c r="H31" s="1118"/>
      <c r="I31" s="1118"/>
      <c r="J31" s="1118"/>
      <c r="K31" s="1118"/>
      <c r="L31" s="1118"/>
      <c r="M31" s="1118"/>
      <c r="N31" s="1118"/>
      <c r="O31" s="1118"/>
      <c r="P31" s="1118"/>
      <c r="Q31" s="1118"/>
      <c r="R31" s="1118"/>
      <c r="S31" s="1118"/>
      <c r="T31" s="1118"/>
      <c r="U31" s="1118"/>
      <c r="V31" s="1118"/>
      <c r="W31" s="1118"/>
      <c r="X31" s="1118"/>
      <c r="Y31" s="1118"/>
      <c r="AB31" s="695" t="str">
        <f t="shared" si="0"/>
        <v>Экран защитный 500*500 мм</v>
      </c>
      <c r="AC31" s="1131">
        <f t="shared" si="10"/>
        <v>862</v>
      </c>
      <c r="AD31" s="1131"/>
      <c r="AE31" s="1131"/>
      <c r="AF31" s="1131"/>
      <c r="AG31" s="1131"/>
      <c r="AH31" s="1131"/>
      <c r="AI31" s="1131"/>
      <c r="AJ31" s="1131"/>
      <c r="AK31" s="1131"/>
      <c r="AL31" s="1131"/>
      <c r="AM31" s="1131"/>
      <c r="AN31" s="1131"/>
      <c r="AO31" s="1131"/>
      <c r="AP31" s="1131"/>
      <c r="AQ31" s="1131"/>
      <c r="AR31" s="1131"/>
      <c r="AS31" s="1131"/>
      <c r="AT31" s="1131"/>
      <c r="AU31" s="1131"/>
      <c r="AV31" s="1131"/>
      <c r="AW31" s="1131"/>
      <c r="AX31" s="1131"/>
      <c r="AY31" s="1131"/>
      <c r="AZ31" s="1131"/>
    </row>
    <row r="32" spans="1:52" ht="16.5" customHeight="1" x14ac:dyDescent="0.2">
      <c r="AC32" s="24"/>
      <c r="AD32" s="24"/>
      <c r="AE32" s="24"/>
    </row>
    <row r="33" spans="28:52" ht="12.75" x14ac:dyDescent="0.2">
      <c r="AB33" s="10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6"/>
      <c r="AZ33" s="6"/>
    </row>
    <row r="34" spans="28:52" s="25" customFormat="1" ht="15.75" x14ac:dyDescent="0.2">
      <c r="AB34" s="390"/>
      <c r="AC34" s="1138"/>
      <c r="AD34" s="1139"/>
      <c r="AE34" s="1140" t="s">
        <v>57</v>
      </c>
      <c r="AF34" s="1141"/>
      <c r="AG34" s="1141"/>
      <c r="AH34" s="1141"/>
      <c r="AI34" s="1141"/>
      <c r="AJ34" s="1141"/>
      <c r="AK34" s="1141"/>
      <c r="AL34" s="1141"/>
      <c r="AM34" s="1141"/>
      <c r="AN34" s="1141"/>
      <c r="AO34" s="1141"/>
      <c r="AP34" s="1141"/>
      <c r="AQ34" s="1141"/>
      <c r="AR34" s="1141"/>
      <c r="AS34" s="1141"/>
      <c r="AT34" s="1141"/>
      <c r="AU34" s="1141"/>
      <c r="AV34" s="1141"/>
      <c r="AW34" s="1141"/>
      <c r="AX34" s="1141"/>
      <c r="AY34" s="1141"/>
      <c r="AZ34" s="1141"/>
    </row>
    <row r="35" spans="28:52" s="25" customFormat="1" ht="18" customHeight="1" x14ac:dyDescent="0.2">
      <c r="AB35" s="32"/>
      <c r="AC35" s="39"/>
      <c r="AD35" s="40"/>
      <c r="AE35" s="32" t="s">
        <v>20</v>
      </c>
      <c r="AF35" s="32"/>
      <c r="AG35" s="32"/>
      <c r="AH35" s="32"/>
      <c r="AI35" s="32"/>
      <c r="AJ35" s="33"/>
      <c r="AK35" s="33"/>
      <c r="AL35" s="33"/>
      <c r="AM35" s="31"/>
      <c r="AN35" s="31"/>
      <c r="AO35" s="31"/>
      <c r="AP35" s="31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28:52" s="25" customFormat="1" ht="18" customHeight="1" x14ac:dyDescent="0.2">
      <c r="AB36" s="32"/>
      <c r="AC36" s="32"/>
      <c r="AD36" s="32"/>
      <c r="AE36" s="32"/>
      <c r="AF36" s="32"/>
      <c r="AG36" s="32"/>
      <c r="AH36" s="32"/>
      <c r="AI36" s="32"/>
      <c r="AJ36" s="33"/>
      <c r="AK36" s="33"/>
      <c r="AL36" s="33"/>
      <c r="AM36" s="31"/>
      <c r="AN36" s="31"/>
      <c r="AO36" s="31"/>
      <c r="AP36" s="31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28:52" s="25" customFormat="1" ht="14.25" x14ac:dyDescent="0.2">
      <c r="AB37" s="1142" t="s">
        <v>21</v>
      </c>
      <c r="AC37" s="1142"/>
      <c r="AD37" s="1142"/>
      <c r="AE37" s="1142"/>
      <c r="AF37" s="1142"/>
      <c r="AG37" s="1143"/>
      <c r="AH37" s="1143"/>
      <c r="AI37" s="1143"/>
      <c r="AJ37" s="1143"/>
      <c r="AK37" s="1143"/>
      <c r="AL37" s="1143"/>
      <c r="AM37" s="1143"/>
      <c r="AN37" s="1143"/>
      <c r="AO37" s="1143"/>
      <c r="AP37" s="1143"/>
      <c r="AQ37" s="1143"/>
      <c r="AR37" s="1143"/>
      <c r="AS37" s="6"/>
      <c r="AT37" s="6"/>
      <c r="AU37" s="6"/>
      <c r="AV37" s="6"/>
      <c r="AW37" s="6"/>
      <c r="AX37" s="6"/>
      <c r="AY37" s="6"/>
      <c r="AZ37" s="6"/>
    </row>
    <row r="38" spans="28:52" s="25" customFormat="1" ht="17.25" customHeight="1" x14ac:dyDescent="0.2">
      <c r="AB38" s="1144" t="s">
        <v>17</v>
      </c>
      <c r="AC38" s="1145"/>
      <c r="AD38" s="1145"/>
      <c r="AE38" s="1145"/>
      <c r="AF38" s="1145"/>
      <c r="AG38" s="1145"/>
      <c r="AH38" s="1145"/>
      <c r="AI38" s="1145"/>
      <c r="AJ38" s="1145"/>
      <c r="AK38" s="1145"/>
      <c r="AL38" s="1145"/>
      <c r="AM38" s="1145"/>
      <c r="AN38" s="1145"/>
      <c r="AO38" s="1145"/>
      <c r="AP38" s="1145"/>
      <c r="AQ38" s="1145"/>
      <c r="AR38" s="1145"/>
      <c r="AS38" s="1145"/>
      <c r="AT38" s="1145"/>
      <c r="AU38" s="1145"/>
      <c r="AV38" s="1145"/>
      <c r="AW38" s="389"/>
      <c r="AX38" s="389"/>
      <c r="AY38" s="27"/>
    </row>
    <row r="39" spans="28:52" s="25" customFormat="1" ht="30.75" customHeight="1" x14ac:dyDescent="0.2">
      <c r="AB39" s="1146" t="s">
        <v>56</v>
      </c>
      <c r="AC39" s="1145"/>
      <c r="AD39" s="1145"/>
      <c r="AE39" s="1145"/>
      <c r="AF39" s="1145"/>
      <c r="AG39" s="1145"/>
      <c r="AH39" s="1145"/>
      <c r="AI39" s="1145"/>
      <c r="AJ39" s="1145"/>
      <c r="AK39" s="1145"/>
      <c r="AL39" s="1145"/>
      <c r="AM39" s="1145"/>
      <c r="AN39" s="1145"/>
      <c r="AO39" s="1145"/>
      <c r="AP39" s="1145"/>
      <c r="AQ39" s="1145"/>
      <c r="AR39" s="1145"/>
      <c r="AS39" s="1145"/>
      <c r="AT39" s="1145"/>
      <c r="AU39" s="1145"/>
      <c r="AV39" s="1145"/>
      <c r="AW39" s="1145"/>
      <c r="AX39" s="1145"/>
      <c r="AY39" s="1147"/>
      <c r="AZ39" s="1147"/>
    </row>
    <row r="40" spans="28:52" ht="15.75" x14ac:dyDescent="0.25">
      <c r="AB40" s="34" t="s">
        <v>55</v>
      </c>
      <c r="AC40" s="35"/>
      <c r="AD40" s="35"/>
      <c r="AE40" s="36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28:52" ht="15.75" x14ac:dyDescent="0.25">
      <c r="AB41" s="34"/>
      <c r="AC41" s="35"/>
      <c r="AD41" s="35"/>
      <c r="AE41" s="36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</sheetData>
  <sheetProtection algorithmName="SHA-512" hashValue="5IRHp+Bw3mckCH+6TZR/JLueGrXh00cOA/P5K6D8TPFQfnd4YdKPYs/zYIGyZfbPZqq6xLuvylobPXJqKorxmA==" saltValue="71zIRDEUsIJG7UkWgdgc4w==" spinCount="100000" sheet="1" objects="1" scenarios="1"/>
  <protectedRanges>
    <protectedRange sqref="AF1:AH1 AF5:AH5 AF7:AH7 AB33:AD37 AE34 AE35:AG36" name="Диапазон1_2_2_1"/>
    <protectedRange sqref="AF33:AK34 AN33:AP34 AI35:AN36" name="Диапазон1_2_6_1_1"/>
    <protectedRange sqref="AN37:AP37 AF37:AK37" name="Диапазон1_20_1_1"/>
    <protectedRange sqref="AB1:AD6" name="Диапазон1_2_1_1_1"/>
    <protectedRange sqref="AB7:AD7" name="Диапазон1_1_1_1_1"/>
    <protectedRange sqref="AE6:AN6 AE1 AF2:AN3 AE3" name="Диапазон1_1_2_1_1"/>
  </protectedRanges>
  <mergeCells count="79">
    <mergeCell ref="AC17:AG17"/>
    <mergeCell ref="AC26:AZ26"/>
    <mergeCell ref="AC27:AZ27"/>
    <mergeCell ref="AI17:AL17"/>
    <mergeCell ref="AN17:AP17"/>
    <mergeCell ref="AU17:AX17"/>
    <mergeCell ref="AN24:AQ24"/>
    <mergeCell ref="B11:F11"/>
    <mergeCell ref="H11:K11"/>
    <mergeCell ref="M11:P11"/>
    <mergeCell ref="Q11:U11"/>
    <mergeCell ref="V11:X11"/>
    <mergeCell ref="K12:M12"/>
    <mergeCell ref="Q12:T12"/>
    <mergeCell ref="U12:W12"/>
    <mergeCell ref="B13:Y13"/>
    <mergeCell ref="B14:F14"/>
    <mergeCell ref="H14:K14"/>
    <mergeCell ref="M14:P14"/>
    <mergeCell ref="Q14:T14"/>
    <mergeCell ref="U14:W14"/>
    <mergeCell ref="AV15:AX15"/>
    <mergeCell ref="AC15:AG15"/>
    <mergeCell ref="AI15:AL15"/>
    <mergeCell ref="AN15:AQ15"/>
    <mergeCell ref="AR15:AU15"/>
    <mergeCell ref="AW11:AY11"/>
    <mergeCell ref="AL12:AN12"/>
    <mergeCell ref="AR12:AU12"/>
    <mergeCell ref="AV12:AX12"/>
    <mergeCell ref="AC14:AG14"/>
    <mergeCell ref="AC13:AZ13"/>
    <mergeCell ref="AI14:AL14"/>
    <mergeCell ref="AN14:AQ14"/>
    <mergeCell ref="AR14:AU14"/>
    <mergeCell ref="AV14:AX14"/>
    <mergeCell ref="AC11:AG11"/>
    <mergeCell ref="AI11:AL11"/>
    <mergeCell ref="AR11:AV11"/>
    <mergeCell ref="AN11:AQ11"/>
    <mergeCell ref="AC34:AD34"/>
    <mergeCell ref="AE34:AZ34"/>
    <mergeCell ref="AB37:AR37"/>
    <mergeCell ref="AB38:AV38"/>
    <mergeCell ref="AB39:AZ39"/>
    <mergeCell ref="AB6:AK6"/>
    <mergeCell ref="AB2:AF2"/>
    <mergeCell ref="AG2:AU4"/>
    <mergeCell ref="AB3:AF3"/>
    <mergeCell ref="AB4:AF4"/>
    <mergeCell ref="AB5:AF5"/>
    <mergeCell ref="AC30:AZ30"/>
    <mergeCell ref="AC31:AZ31"/>
    <mergeCell ref="AC24:AG24"/>
    <mergeCell ref="AI24:AL24"/>
    <mergeCell ref="AR24:AV24"/>
    <mergeCell ref="AW24:AY24"/>
    <mergeCell ref="AL25:AN25"/>
    <mergeCell ref="AC29:AZ29"/>
    <mergeCell ref="B15:F15"/>
    <mergeCell ref="H15:K15"/>
    <mergeCell ref="M15:P15"/>
    <mergeCell ref="Q15:T15"/>
    <mergeCell ref="U15:W15"/>
    <mergeCell ref="H17:K17"/>
    <mergeCell ref="M17:O17"/>
    <mergeCell ref="T17:W17"/>
    <mergeCell ref="B24:F24"/>
    <mergeCell ref="H24:K24"/>
    <mergeCell ref="M24:P24"/>
    <mergeCell ref="Q24:U24"/>
    <mergeCell ref="V24:X24"/>
    <mergeCell ref="B17:F17"/>
    <mergeCell ref="B31:Y31"/>
    <mergeCell ref="K25:M25"/>
    <mergeCell ref="B26:Y26"/>
    <mergeCell ref="B27:Y27"/>
    <mergeCell ref="B29:Y29"/>
    <mergeCell ref="B30:Y30"/>
  </mergeCells>
  <printOptions horizontalCentered="1"/>
  <pageMargins left="0" right="0" top="0" bottom="0" header="0.31496062992125984" footer="0.31496062992125984"/>
  <pageSetup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Z37"/>
  <sheetViews>
    <sheetView showGridLines="0" zoomScale="80" zoomScaleNormal="80" workbookViewId="0">
      <pane xSplit="28" ySplit="10" topLeftCell="AC11" activePane="bottomRight" state="frozen"/>
      <selection activeCell="AR1" sqref="AR1:AR1048576"/>
      <selection pane="topRight" activeCell="AR1" sqref="AR1:AR1048576"/>
      <selection pane="bottomLeft" activeCell="AR1" sqref="AR1:AR1048576"/>
      <selection pane="bottomRight" activeCell="AC16" sqref="AC16:AZ16"/>
    </sheetView>
  </sheetViews>
  <sheetFormatPr defaultColWidth="9.140625" defaultRowHeight="15" outlineLevelCol="1" x14ac:dyDescent="0.25"/>
  <cols>
    <col min="1" max="1" width="56.42578125" style="24" hidden="1" customWidth="1" outlineLevel="1"/>
    <col min="2" max="24" width="7.7109375" style="24" hidden="1" customWidth="1" outlineLevel="1"/>
    <col min="25" max="25" width="8.28515625" style="24" hidden="1" customWidth="1" outlineLevel="1"/>
    <col min="26" max="26" width="9.140625" style="24" hidden="1" customWidth="1" outlineLevel="1"/>
    <col min="27" max="27" width="5" style="24" customWidth="1" collapsed="1"/>
    <col min="28" max="28" width="64.42578125" style="24" customWidth="1"/>
    <col min="29" max="30" width="7" style="28" customWidth="1"/>
    <col min="31" max="31" width="6.5703125" style="29" customWidth="1"/>
    <col min="32" max="52" width="6.5703125" style="24" customWidth="1"/>
    <col min="53" max="16384" width="9.140625" style="24"/>
  </cols>
  <sheetData>
    <row r="1" spans="1:52" ht="26.25" customHeight="1" x14ac:dyDescent="0.3">
      <c r="AB1" s="42" t="s">
        <v>188</v>
      </c>
      <c r="AC1" s="70">
        <f>'Установка скидки'!$F$11</f>
        <v>0</v>
      </c>
      <c r="AD1" s="428"/>
      <c r="AE1" s="428"/>
      <c r="AF1" s="428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6"/>
      <c r="AW1" s="6"/>
      <c r="AX1" s="6"/>
      <c r="AY1" s="6"/>
      <c r="AZ1" s="6"/>
    </row>
    <row r="2" spans="1:52" ht="15" customHeight="1" x14ac:dyDescent="0.2">
      <c r="AB2" s="1135"/>
      <c r="AC2" s="1135"/>
      <c r="AD2" s="1135"/>
      <c r="AE2" s="1135"/>
      <c r="AF2" s="1135"/>
      <c r="AG2" s="1136"/>
      <c r="AH2" s="1136"/>
      <c r="AI2" s="1136"/>
      <c r="AJ2" s="1136"/>
      <c r="AK2" s="1137"/>
      <c r="AL2" s="1137"/>
      <c r="AM2" s="1137"/>
      <c r="AN2" s="1137"/>
      <c r="AO2" s="1137"/>
      <c r="AP2" s="1137"/>
      <c r="AQ2" s="1137"/>
      <c r="AR2" s="1137"/>
      <c r="AS2" s="1137"/>
      <c r="AT2" s="1137"/>
      <c r="AU2" s="1137"/>
      <c r="AV2" s="6"/>
      <c r="AW2" s="6"/>
      <c r="AX2" s="6"/>
      <c r="AY2" s="6"/>
      <c r="AZ2" s="6"/>
    </row>
    <row r="3" spans="1:52" ht="15.75" customHeight="1" x14ac:dyDescent="0.2">
      <c r="AB3" s="1135"/>
      <c r="AC3" s="1135"/>
      <c r="AD3" s="1135"/>
      <c r="AE3" s="1135"/>
      <c r="AF3" s="1135"/>
      <c r="AG3" s="1137"/>
      <c r="AH3" s="1137"/>
      <c r="AI3" s="1137"/>
      <c r="AJ3" s="1137"/>
      <c r="AK3" s="1137"/>
      <c r="AL3" s="1137"/>
      <c r="AM3" s="1137"/>
      <c r="AN3" s="1137"/>
      <c r="AO3" s="1137"/>
      <c r="AP3" s="1137"/>
      <c r="AQ3" s="1137"/>
      <c r="AR3" s="1137"/>
      <c r="AS3" s="1137"/>
      <c r="AT3" s="1137"/>
      <c r="AU3" s="1137"/>
      <c r="AV3" s="6"/>
      <c r="AW3" s="6"/>
      <c r="AX3" s="6"/>
      <c r="AY3" s="6"/>
      <c r="AZ3" s="6"/>
    </row>
    <row r="4" spans="1:52" ht="15" customHeight="1" x14ac:dyDescent="0.2">
      <c r="AB4" s="1135"/>
      <c r="AC4" s="1135"/>
      <c r="AD4" s="1135"/>
      <c r="AE4" s="1135"/>
      <c r="AF4" s="1135"/>
      <c r="AG4" s="1137"/>
      <c r="AH4" s="1137"/>
      <c r="AI4" s="1137"/>
      <c r="AJ4" s="1137"/>
      <c r="AK4" s="1137"/>
      <c r="AL4" s="1137"/>
      <c r="AM4" s="1137"/>
      <c r="AN4" s="1137"/>
      <c r="AO4" s="1137"/>
      <c r="AP4" s="1137"/>
      <c r="AQ4" s="1137"/>
      <c r="AR4" s="1137"/>
      <c r="AS4" s="1137"/>
      <c r="AT4" s="1137"/>
      <c r="AU4" s="1137"/>
      <c r="AV4" s="6"/>
      <c r="AW4" s="6"/>
      <c r="AX4" s="6"/>
      <c r="AY4" s="6"/>
      <c r="AZ4" s="6"/>
    </row>
    <row r="5" spans="1:52" ht="19.5" customHeight="1" x14ac:dyDescent="0.2">
      <c r="AB5" s="1135"/>
      <c r="AC5" s="1135"/>
      <c r="AD5" s="1135"/>
      <c r="AE5" s="1135"/>
      <c r="AF5" s="1135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6"/>
      <c r="AW5" s="6"/>
      <c r="AX5" s="6"/>
      <c r="AY5" s="6"/>
      <c r="AZ5" s="6"/>
    </row>
    <row r="6" spans="1:52" ht="15" customHeight="1" x14ac:dyDescent="0.2">
      <c r="AB6" s="1135"/>
      <c r="AC6" s="1135"/>
      <c r="AD6" s="1135"/>
      <c r="AE6" s="1135"/>
      <c r="AF6" s="1135"/>
      <c r="AG6" s="1135"/>
      <c r="AH6" s="1135"/>
      <c r="AI6" s="1135"/>
      <c r="AJ6" s="1135"/>
      <c r="AK6" s="1135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6"/>
      <c r="AW6" s="6"/>
      <c r="AX6" s="6"/>
      <c r="AY6" s="6"/>
      <c r="AZ6" s="6"/>
    </row>
    <row r="7" spans="1:52" ht="15" customHeight="1" x14ac:dyDescent="0.2"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1:52" ht="21" customHeight="1" x14ac:dyDescent="0.2">
      <c r="AC8" s="24"/>
      <c r="AD8" s="24"/>
      <c r="AE8" s="24"/>
    </row>
    <row r="9" spans="1:52" ht="13.5" thickBot="1" x14ac:dyDescent="0.25">
      <c r="AC9" s="24"/>
      <c r="AD9" s="24"/>
      <c r="AE9" s="24"/>
    </row>
    <row r="10" spans="1:52" ht="34.5" customHeight="1" thickBot="1" x14ac:dyDescent="0.25">
      <c r="A10" s="449" t="s">
        <v>220</v>
      </c>
      <c r="B10" s="434">
        <v>80</v>
      </c>
      <c r="C10" s="434">
        <v>100</v>
      </c>
      <c r="D10" s="434">
        <v>110</v>
      </c>
      <c r="E10" s="434">
        <v>115</v>
      </c>
      <c r="F10" s="434">
        <v>120</v>
      </c>
      <c r="G10" s="434">
        <v>125</v>
      </c>
      <c r="H10" s="434">
        <v>130</v>
      </c>
      <c r="I10" s="434">
        <v>135</v>
      </c>
      <c r="J10" s="434">
        <v>140</v>
      </c>
      <c r="K10" s="434">
        <v>150</v>
      </c>
      <c r="L10" s="434">
        <v>160</v>
      </c>
      <c r="M10" s="434">
        <v>180</v>
      </c>
      <c r="N10" s="434">
        <v>190</v>
      </c>
      <c r="O10" s="434">
        <v>200</v>
      </c>
      <c r="P10" s="434">
        <v>210</v>
      </c>
      <c r="Q10" s="434">
        <v>220</v>
      </c>
      <c r="R10" s="434">
        <v>230</v>
      </c>
      <c r="S10" s="434">
        <v>240</v>
      </c>
      <c r="T10" s="434">
        <v>250</v>
      </c>
      <c r="U10" s="434">
        <v>260</v>
      </c>
      <c r="V10" s="434">
        <v>280</v>
      </c>
      <c r="W10" s="434">
        <v>300</v>
      </c>
      <c r="X10" s="434">
        <v>310</v>
      </c>
      <c r="Y10" s="435">
        <v>350</v>
      </c>
      <c r="AB10" s="449" t="s">
        <v>220</v>
      </c>
      <c r="AC10" s="434">
        <v>80</v>
      </c>
      <c r="AD10" s="434">
        <v>100</v>
      </c>
      <c r="AE10" s="434">
        <v>110</v>
      </c>
      <c r="AF10" s="434">
        <v>115</v>
      </c>
      <c r="AG10" s="434">
        <v>120</v>
      </c>
      <c r="AH10" s="434">
        <v>125</v>
      </c>
      <c r="AI10" s="434">
        <v>130</v>
      </c>
      <c r="AJ10" s="434">
        <v>135</v>
      </c>
      <c r="AK10" s="434">
        <v>140</v>
      </c>
      <c r="AL10" s="434">
        <v>150</v>
      </c>
      <c r="AM10" s="434">
        <v>160</v>
      </c>
      <c r="AN10" s="434">
        <v>180</v>
      </c>
      <c r="AO10" s="434">
        <v>190</v>
      </c>
      <c r="AP10" s="434">
        <v>200</v>
      </c>
      <c r="AQ10" s="434">
        <v>210</v>
      </c>
      <c r="AR10" s="434">
        <v>220</v>
      </c>
      <c r="AS10" s="434">
        <v>230</v>
      </c>
      <c r="AT10" s="434">
        <v>240</v>
      </c>
      <c r="AU10" s="434">
        <v>250</v>
      </c>
      <c r="AV10" s="434">
        <v>260</v>
      </c>
      <c r="AW10" s="434">
        <v>280</v>
      </c>
      <c r="AX10" s="434">
        <v>300</v>
      </c>
      <c r="AY10" s="434">
        <v>310</v>
      </c>
      <c r="AZ10" s="435">
        <v>350</v>
      </c>
    </row>
    <row r="11" spans="1:52" ht="26.25" customHeight="1" x14ac:dyDescent="0.25">
      <c r="A11" s="688" t="s">
        <v>390</v>
      </c>
      <c r="B11" s="1184">
        <v>912</v>
      </c>
      <c r="C11" s="1184"/>
      <c r="D11" s="1184"/>
      <c r="E11" s="1184"/>
      <c r="F11" s="1184"/>
      <c r="G11" s="1184"/>
      <c r="H11" s="1184"/>
      <c r="I11" s="1184"/>
      <c r="J11" s="1184"/>
      <c r="K11" s="1184"/>
      <c r="L11" s="1184"/>
      <c r="M11" s="1184"/>
      <c r="N11" s="1184"/>
      <c r="O11" s="1184"/>
      <c r="P11" s="1184"/>
      <c r="Q11" s="1184"/>
      <c r="R11" s="1184"/>
      <c r="S11" s="1184"/>
      <c r="T11" s="1184"/>
      <c r="U11" s="1184"/>
      <c r="V11" s="1184"/>
      <c r="W11" s="1184"/>
      <c r="X11" s="1184"/>
      <c r="Y11" s="1184"/>
      <c r="AB11" s="436" t="s">
        <v>390</v>
      </c>
      <c r="AC11" s="1179">
        <f>IFERROR(B11*(1-$AC$1),"-")</f>
        <v>912</v>
      </c>
      <c r="AD11" s="1179"/>
      <c r="AE11" s="1179"/>
      <c r="AF11" s="1179"/>
      <c r="AG11" s="1179"/>
      <c r="AH11" s="1179"/>
      <c r="AI11" s="1179"/>
      <c r="AJ11" s="1179"/>
      <c r="AK11" s="1179"/>
      <c r="AL11" s="1179"/>
      <c r="AM11" s="1179"/>
      <c r="AN11" s="1179"/>
      <c r="AO11" s="1179"/>
      <c r="AP11" s="1179"/>
      <c r="AQ11" s="1179"/>
      <c r="AR11" s="1179"/>
      <c r="AS11" s="1179"/>
      <c r="AT11" s="1179"/>
      <c r="AU11" s="1179"/>
      <c r="AV11" s="1179"/>
      <c r="AW11" s="1179"/>
      <c r="AX11" s="1179"/>
      <c r="AY11" s="1179"/>
      <c r="AZ11" s="1179"/>
    </row>
    <row r="12" spans="1:52" ht="26.25" customHeight="1" x14ac:dyDescent="0.25">
      <c r="A12" s="687" t="s">
        <v>391</v>
      </c>
      <c r="B12" s="1169">
        <v>1493</v>
      </c>
      <c r="C12" s="1169"/>
      <c r="D12" s="1169"/>
      <c r="E12" s="1169"/>
      <c r="F12" s="1169"/>
      <c r="G12" s="1169"/>
      <c r="H12" s="1169"/>
      <c r="I12" s="1169"/>
      <c r="J12" s="1169"/>
      <c r="K12" s="1169"/>
      <c r="L12" s="1169"/>
      <c r="M12" s="1169"/>
      <c r="N12" s="1169"/>
      <c r="O12" s="1169"/>
      <c r="P12" s="1169"/>
      <c r="Q12" s="1169"/>
      <c r="R12" s="1169"/>
      <c r="S12" s="1169"/>
      <c r="T12" s="1169"/>
      <c r="U12" s="1169"/>
      <c r="V12" s="1169"/>
      <c r="W12" s="1169"/>
      <c r="X12" s="1169"/>
      <c r="Y12" s="1169"/>
      <c r="AB12" s="437" t="s">
        <v>391</v>
      </c>
      <c r="AC12" s="1177">
        <f t="shared" ref="AC12:AC17" si="0">IFERROR(B12*(1-$AC$1),"-")</f>
        <v>1493</v>
      </c>
      <c r="AD12" s="1177"/>
      <c r="AE12" s="1177"/>
      <c r="AF12" s="1177"/>
      <c r="AG12" s="1177"/>
      <c r="AH12" s="1177"/>
      <c r="AI12" s="1177"/>
      <c r="AJ12" s="1177"/>
      <c r="AK12" s="1177"/>
      <c r="AL12" s="1177"/>
      <c r="AM12" s="1177"/>
      <c r="AN12" s="1177"/>
      <c r="AO12" s="1177"/>
      <c r="AP12" s="1177"/>
      <c r="AQ12" s="1177"/>
      <c r="AR12" s="1177"/>
      <c r="AS12" s="1177"/>
      <c r="AT12" s="1177"/>
      <c r="AU12" s="1177"/>
      <c r="AV12" s="1177"/>
      <c r="AW12" s="1177"/>
      <c r="AX12" s="1177"/>
      <c r="AY12" s="1177"/>
      <c r="AZ12" s="1177"/>
    </row>
    <row r="13" spans="1:52" ht="26.25" customHeight="1" x14ac:dyDescent="0.25">
      <c r="A13" s="689" t="s">
        <v>392</v>
      </c>
      <c r="B13" s="1186">
        <v>3168</v>
      </c>
      <c r="C13" s="1186"/>
      <c r="D13" s="1186"/>
      <c r="E13" s="1186"/>
      <c r="F13" s="1186"/>
      <c r="G13" s="1186"/>
      <c r="H13" s="1186"/>
      <c r="I13" s="1186"/>
      <c r="J13" s="1186"/>
      <c r="K13" s="1186"/>
      <c r="L13" s="1186"/>
      <c r="M13" s="1186"/>
      <c r="N13" s="1186"/>
      <c r="O13" s="1186"/>
      <c r="P13" s="1186"/>
      <c r="Q13" s="1186"/>
      <c r="R13" s="1186"/>
      <c r="S13" s="1186"/>
      <c r="T13" s="1186"/>
      <c r="U13" s="1186"/>
      <c r="V13" s="1186"/>
      <c r="W13" s="1186"/>
      <c r="X13" s="1186"/>
      <c r="Y13" s="1186"/>
      <c r="AB13" s="438" t="s">
        <v>392</v>
      </c>
      <c r="AC13" s="1180">
        <f t="shared" si="0"/>
        <v>3168</v>
      </c>
      <c r="AD13" s="1180"/>
      <c r="AE13" s="1180"/>
      <c r="AF13" s="1180"/>
      <c r="AG13" s="1180"/>
      <c r="AH13" s="1180"/>
      <c r="AI13" s="1180"/>
      <c r="AJ13" s="1180"/>
      <c r="AK13" s="1180"/>
      <c r="AL13" s="1180"/>
      <c r="AM13" s="1180"/>
      <c r="AN13" s="1180"/>
      <c r="AO13" s="1180"/>
      <c r="AP13" s="1180"/>
      <c r="AQ13" s="1180"/>
      <c r="AR13" s="1180"/>
      <c r="AS13" s="1180"/>
      <c r="AT13" s="1180"/>
      <c r="AU13" s="1180"/>
      <c r="AV13" s="1180"/>
      <c r="AW13" s="1180"/>
      <c r="AX13" s="1180"/>
      <c r="AY13" s="1180"/>
      <c r="AZ13" s="1180"/>
    </row>
    <row r="14" spans="1:52" ht="26.25" customHeight="1" x14ac:dyDescent="0.25">
      <c r="A14" s="687" t="s">
        <v>393</v>
      </c>
      <c r="B14" s="1169">
        <v>4057</v>
      </c>
      <c r="C14" s="1169"/>
      <c r="D14" s="1169"/>
      <c r="E14" s="1169"/>
      <c r="F14" s="1169"/>
      <c r="G14" s="1169"/>
      <c r="H14" s="1169"/>
      <c r="I14" s="1169"/>
      <c r="J14" s="1169"/>
      <c r="K14" s="1169"/>
      <c r="L14" s="1169"/>
      <c r="M14" s="1169"/>
      <c r="N14" s="1169"/>
      <c r="O14" s="1169"/>
      <c r="P14" s="1169"/>
      <c r="Q14" s="1169"/>
      <c r="R14" s="1169"/>
      <c r="S14" s="1169"/>
      <c r="T14" s="1169"/>
      <c r="U14" s="1169"/>
      <c r="V14" s="1169"/>
      <c r="W14" s="1169"/>
      <c r="X14" s="1169"/>
      <c r="Y14" s="1169"/>
      <c r="AB14" s="437" t="s">
        <v>393</v>
      </c>
      <c r="AC14" s="1177">
        <f t="shared" si="0"/>
        <v>4057</v>
      </c>
      <c r="AD14" s="1177"/>
      <c r="AE14" s="1177"/>
      <c r="AF14" s="1177"/>
      <c r="AG14" s="1177"/>
      <c r="AH14" s="1177"/>
      <c r="AI14" s="1177"/>
      <c r="AJ14" s="1177"/>
      <c r="AK14" s="1177"/>
      <c r="AL14" s="1177"/>
      <c r="AM14" s="1177"/>
      <c r="AN14" s="1177"/>
      <c r="AO14" s="1177"/>
      <c r="AP14" s="1177"/>
      <c r="AQ14" s="1177"/>
      <c r="AR14" s="1177"/>
      <c r="AS14" s="1177"/>
      <c r="AT14" s="1177"/>
      <c r="AU14" s="1177"/>
      <c r="AV14" s="1177"/>
      <c r="AW14" s="1177"/>
      <c r="AX14" s="1177"/>
      <c r="AY14" s="1177"/>
      <c r="AZ14" s="1177"/>
    </row>
    <row r="15" spans="1:52" ht="26.25" customHeight="1" x14ac:dyDescent="0.25">
      <c r="A15" s="689" t="s">
        <v>394</v>
      </c>
      <c r="B15" s="1186">
        <v>3952</v>
      </c>
      <c r="C15" s="1186"/>
      <c r="D15" s="1186"/>
      <c r="E15" s="1186"/>
      <c r="F15" s="1186"/>
      <c r="G15" s="1186"/>
      <c r="H15" s="1186"/>
      <c r="I15" s="1186"/>
      <c r="J15" s="1186"/>
      <c r="K15" s="1186"/>
      <c r="L15" s="1186"/>
      <c r="M15" s="1186"/>
      <c r="N15" s="1186"/>
      <c r="O15" s="1186"/>
      <c r="P15" s="1186"/>
      <c r="Q15" s="1186"/>
      <c r="R15" s="1186"/>
      <c r="S15" s="1186"/>
      <c r="T15" s="1186"/>
      <c r="U15" s="1186"/>
      <c r="V15" s="1186"/>
      <c r="W15" s="1186"/>
      <c r="X15" s="1186"/>
      <c r="Y15" s="1186"/>
      <c r="AB15" s="438" t="s">
        <v>394</v>
      </c>
      <c r="AC15" s="1180">
        <f t="shared" si="0"/>
        <v>3952</v>
      </c>
      <c r="AD15" s="1180"/>
      <c r="AE15" s="1180"/>
      <c r="AF15" s="1180"/>
      <c r="AG15" s="1180"/>
      <c r="AH15" s="1180"/>
      <c r="AI15" s="1180"/>
      <c r="AJ15" s="1180"/>
      <c r="AK15" s="1180"/>
      <c r="AL15" s="1180"/>
      <c r="AM15" s="1180"/>
      <c r="AN15" s="1180"/>
      <c r="AO15" s="1180"/>
      <c r="AP15" s="1180"/>
      <c r="AQ15" s="1180"/>
      <c r="AR15" s="1180"/>
      <c r="AS15" s="1180"/>
      <c r="AT15" s="1180"/>
      <c r="AU15" s="1180"/>
      <c r="AV15" s="1180"/>
      <c r="AW15" s="1180"/>
      <c r="AX15" s="1180"/>
      <c r="AY15" s="1180"/>
      <c r="AZ15" s="1180"/>
    </row>
    <row r="16" spans="1:52" ht="26.25" customHeight="1" x14ac:dyDescent="0.25">
      <c r="A16" s="687" t="s">
        <v>395</v>
      </c>
      <c r="B16" s="1169">
        <v>4096</v>
      </c>
      <c r="C16" s="1169"/>
      <c r="D16" s="1169"/>
      <c r="E16" s="1169"/>
      <c r="F16" s="1169"/>
      <c r="G16" s="1169"/>
      <c r="H16" s="1169"/>
      <c r="I16" s="1169"/>
      <c r="J16" s="1169"/>
      <c r="K16" s="1169"/>
      <c r="L16" s="1169"/>
      <c r="M16" s="1169"/>
      <c r="N16" s="1169"/>
      <c r="O16" s="1169"/>
      <c r="P16" s="1169"/>
      <c r="Q16" s="1169"/>
      <c r="R16" s="1169"/>
      <c r="S16" s="1169"/>
      <c r="T16" s="1169"/>
      <c r="U16" s="1169"/>
      <c r="V16" s="1169"/>
      <c r="W16" s="1169"/>
      <c r="X16" s="1169"/>
      <c r="Y16" s="1169"/>
      <c r="AB16" s="437" t="s">
        <v>395</v>
      </c>
      <c r="AC16" s="1177">
        <f t="shared" si="0"/>
        <v>4096</v>
      </c>
      <c r="AD16" s="1177"/>
      <c r="AE16" s="1177"/>
      <c r="AF16" s="1177"/>
      <c r="AG16" s="1177"/>
      <c r="AH16" s="1177"/>
      <c r="AI16" s="1177"/>
      <c r="AJ16" s="1177"/>
      <c r="AK16" s="1177"/>
      <c r="AL16" s="1177"/>
      <c r="AM16" s="1177"/>
      <c r="AN16" s="1177"/>
      <c r="AO16" s="1177"/>
      <c r="AP16" s="1177"/>
      <c r="AQ16" s="1177"/>
      <c r="AR16" s="1177"/>
      <c r="AS16" s="1177"/>
      <c r="AT16" s="1177"/>
      <c r="AU16" s="1177"/>
      <c r="AV16" s="1177"/>
      <c r="AW16" s="1177"/>
      <c r="AX16" s="1177"/>
      <c r="AY16" s="1177"/>
      <c r="AZ16" s="1177"/>
    </row>
    <row r="17" spans="1:52" ht="26.25" customHeight="1" x14ac:dyDescent="0.25">
      <c r="A17" s="689" t="s">
        <v>23</v>
      </c>
      <c r="B17" s="1170">
        <v>5344</v>
      </c>
      <c r="C17" s="1170"/>
      <c r="D17" s="1170"/>
      <c r="E17" s="1170"/>
      <c r="F17" s="1170"/>
      <c r="G17" s="1170"/>
      <c r="H17" s="1170"/>
      <c r="I17" s="1170"/>
      <c r="J17" s="1170"/>
      <c r="K17" s="1170"/>
      <c r="L17" s="1170"/>
      <c r="M17" s="1170"/>
      <c r="N17" s="1170"/>
      <c r="O17" s="1170"/>
      <c r="P17" s="1170"/>
      <c r="Q17" s="1170"/>
      <c r="R17" s="1170"/>
      <c r="S17" s="1170"/>
      <c r="T17" s="1170"/>
      <c r="U17" s="1170"/>
      <c r="V17" s="1170"/>
      <c r="W17" s="1170"/>
      <c r="X17" s="1170"/>
      <c r="Y17" s="1170"/>
      <c r="AB17" s="438" t="s">
        <v>23</v>
      </c>
      <c r="AC17" s="1178">
        <f t="shared" si="0"/>
        <v>5344</v>
      </c>
      <c r="AD17" s="1178"/>
      <c r="AE17" s="1178"/>
      <c r="AF17" s="1178"/>
      <c r="AG17" s="1178"/>
      <c r="AH17" s="1178"/>
      <c r="AI17" s="1178"/>
      <c r="AJ17" s="1178"/>
      <c r="AK17" s="1178"/>
      <c r="AL17" s="1178"/>
      <c r="AM17" s="1178"/>
      <c r="AN17" s="1178"/>
      <c r="AO17" s="1178"/>
      <c r="AP17" s="1178"/>
      <c r="AQ17" s="1178"/>
      <c r="AR17" s="1178"/>
      <c r="AS17" s="1178"/>
      <c r="AT17" s="1178"/>
      <c r="AU17" s="1178"/>
      <c r="AV17" s="1178"/>
      <c r="AW17" s="1178"/>
      <c r="AX17" s="1178"/>
      <c r="AY17" s="1178"/>
      <c r="AZ17" s="1178"/>
    </row>
    <row r="18" spans="1:52" ht="26.25" customHeight="1" x14ac:dyDescent="0.25">
      <c r="A18" s="687" t="s">
        <v>24</v>
      </c>
      <c r="B18" s="1169">
        <v>6237</v>
      </c>
      <c r="C18" s="1169"/>
      <c r="D18" s="1169"/>
      <c r="E18" s="1169"/>
      <c r="F18" s="1169"/>
      <c r="G18" s="1169"/>
      <c r="H18" s="1169"/>
      <c r="I18" s="1169"/>
      <c r="J18" s="1169"/>
      <c r="K18" s="1169"/>
      <c r="L18" s="1169"/>
      <c r="M18" s="1169"/>
      <c r="N18" s="1169"/>
      <c r="O18" s="1169"/>
      <c r="P18" s="1169"/>
      <c r="Q18" s="1169"/>
      <c r="R18" s="1169"/>
      <c r="S18" s="1169"/>
      <c r="T18" s="1169"/>
      <c r="U18" s="1169"/>
      <c r="V18" s="1169"/>
      <c r="W18" s="1169"/>
      <c r="X18" s="1169"/>
      <c r="Y18" s="1169"/>
      <c r="AB18" s="437" t="s">
        <v>24</v>
      </c>
      <c r="AC18" s="1177">
        <f>IFERROR(B18*(1-$AC$1),"-")</f>
        <v>6237</v>
      </c>
      <c r="AD18" s="1177"/>
      <c r="AE18" s="1177"/>
      <c r="AF18" s="1177"/>
      <c r="AG18" s="1177"/>
      <c r="AH18" s="1177"/>
      <c r="AI18" s="1177"/>
      <c r="AJ18" s="1177"/>
      <c r="AK18" s="1177"/>
      <c r="AL18" s="1177"/>
      <c r="AM18" s="1177"/>
      <c r="AN18" s="1177"/>
      <c r="AO18" s="1177"/>
      <c r="AP18" s="1177"/>
      <c r="AQ18" s="1177"/>
      <c r="AR18" s="1177"/>
      <c r="AS18" s="1177"/>
      <c r="AT18" s="1177"/>
      <c r="AU18" s="1177"/>
      <c r="AV18" s="1177"/>
      <c r="AW18" s="1177"/>
      <c r="AX18" s="1177"/>
      <c r="AY18" s="1177"/>
      <c r="AZ18" s="1177"/>
    </row>
    <row r="19" spans="1:52" ht="26.25" customHeight="1" x14ac:dyDescent="0.25">
      <c r="A19" s="689" t="s">
        <v>25</v>
      </c>
      <c r="B19" s="724">
        <v>496</v>
      </c>
      <c r="C19" s="724">
        <v>511</v>
      </c>
      <c r="D19" s="1171">
        <v>535</v>
      </c>
      <c r="E19" s="1171"/>
      <c r="F19" s="1171">
        <v>561</v>
      </c>
      <c r="G19" s="1171"/>
      <c r="H19" s="1171">
        <v>572</v>
      </c>
      <c r="I19" s="1171"/>
      <c r="J19" s="724">
        <v>573</v>
      </c>
      <c r="K19" s="1171">
        <v>599</v>
      </c>
      <c r="L19" s="1171"/>
      <c r="M19" s="1171">
        <v>628</v>
      </c>
      <c r="N19" s="1171"/>
      <c r="O19" s="1171">
        <v>682</v>
      </c>
      <c r="P19" s="1171"/>
      <c r="Q19" s="1171">
        <v>713</v>
      </c>
      <c r="R19" s="1171"/>
      <c r="S19" s="724">
        <v>727</v>
      </c>
      <c r="T19" s="1171">
        <v>959</v>
      </c>
      <c r="U19" s="1171"/>
      <c r="V19" s="746">
        <v>1037</v>
      </c>
      <c r="W19" s="1172">
        <v>1083</v>
      </c>
      <c r="X19" s="1172"/>
      <c r="Y19" s="747">
        <v>1196</v>
      </c>
      <c r="AB19" s="438" t="s">
        <v>25</v>
      </c>
      <c r="AC19" s="439">
        <f>IFERROR(B19*(1-$AC$1),"-")</f>
        <v>496</v>
      </c>
      <c r="AD19" s="439">
        <f t="shared" ref="AD19:AE19" si="1">IFERROR(C19*(1-$AC$1),"-")</f>
        <v>511</v>
      </c>
      <c r="AE19" s="1182">
        <f t="shared" si="1"/>
        <v>535</v>
      </c>
      <c r="AF19" s="1183"/>
      <c r="AG19" s="1181">
        <f>IFERROR(F19*(1-$AC$1),"-")</f>
        <v>561</v>
      </c>
      <c r="AH19" s="1181"/>
      <c r="AI19" s="1181">
        <f>IFERROR(H19*(1-$AC$1),"-")</f>
        <v>572</v>
      </c>
      <c r="AJ19" s="1181"/>
      <c r="AK19" s="439">
        <f>IFERROR(J19*(1-$AC$1),"-")</f>
        <v>573</v>
      </c>
      <c r="AL19" s="1181">
        <f>IFERROR(K19*(1-$AC$1),"-")</f>
        <v>599</v>
      </c>
      <c r="AM19" s="1181"/>
      <c r="AN19" s="1181">
        <f>IFERROR(M19*(1-$AC$1),"-")</f>
        <v>628</v>
      </c>
      <c r="AO19" s="1181"/>
      <c r="AP19" s="1181">
        <f>IFERROR(O19*(1-$AC$1),"-")</f>
        <v>682</v>
      </c>
      <c r="AQ19" s="1181"/>
      <c r="AR19" s="1181">
        <f>IFERROR(Q19*(1-$AC$1),"-")</f>
        <v>713</v>
      </c>
      <c r="AS19" s="1181"/>
      <c r="AT19" s="439">
        <f>IFERROR(S19*(1-$AC$1),"-")</f>
        <v>727</v>
      </c>
      <c r="AU19" s="1181">
        <f>IFERROR(T19*(1-$AC$1),"-")</f>
        <v>959</v>
      </c>
      <c r="AV19" s="1181"/>
      <c r="AW19" s="439">
        <f>IFERROR(V19*(1-$AC$1),"-")</f>
        <v>1037</v>
      </c>
      <c r="AX19" s="1185">
        <f>IFERROR(W19*(1-$AC$1),"-")</f>
        <v>1083</v>
      </c>
      <c r="AY19" s="1185"/>
      <c r="AZ19" s="440">
        <f>IFERROR(Y19*(1-$AC$1),"-")</f>
        <v>1196</v>
      </c>
    </row>
    <row r="20" spans="1:52" ht="26.25" customHeight="1" x14ac:dyDescent="0.2">
      <c r="A20" s="687" t="s">
        <v>36</v>
      </c>
      <c r="B20" s="923" t="s">
        <v>0</v>
      </c>
      <c r="C20" s="923" t="s">
        <v>0</v>
      </c>
      <c r="D20" s="748">
        <v>359</v>
      </c>
      <c r="E20" s="923" t="s">
        <v>0</v>
      </c>
      <c r="F20" s="924" t="s">
        <v>0</v>
      </c>
      <c r="G20" s="923" t="s">
        <v>0</v>
      </c>
      <c r="H20" s="924" t="s">
        <v>0</v>
      </c>
      <c r="I20" s="923" t="s">
        <v>0</v>
      </c>
      <c r="J20" s="924" t="s">
        <v>0</v>
      </c>
      <c r="K20" s="923" t="s">
        <v>0</v>
      </c>
      <c r="L20" s="923" t="s">
        <v>0</v>
      </c>
      <c r="M20" s="924" t="s">
        <v>0</v>
      </c>
      <c r="N20" s="923" t="s">
        <v>0</v>
      </c>
      <c r="O20" s="923" t="s">
        <v>0</v>
      </c>
      <c r="P20" s="923" t="s">
        <v>0</v>
      </c>
      <c r="Q20" s="748">
        <v>440</v>
      </c>
      <c r="R20" s="748">
        <v>450</v>
      </c>
      <c r="S20" s="923" t="s">
        <v>0</v>
      </c>
      <c r="T20" s="748">
        <v>468</v>
      </c>
      <c r="U20" s="923" t="s">
        <v>0</v>
      </c>
      <c r="V20" s="923" t="s">
        <v>0</v>
      </c>
      <c r="W20" s="924" t="s">
        <v>0</v>
      </c>
      <c r="X20" s="923" t="s">
        <v>0</v>
      </c>
      <c r="Y20" s="925" t="s">
        <v>0</v>
      </c>
      <c r="AB20" s="437" t="s">
        <v>36</v>
      </c>
      <c r="AC20" s="441" t="str">
        <f t="shared" ref="AC20:AC22" si="2">IFERROR(B20*(1-$AC$1),"-")</f>
        <v>-</v>
      </c>
      <c r="AD20" s="441" t="str">
        <f t="shared" ref="AD20:AE22" si="3">IFERROR(C20*(1-$AC$1),"-")</f>
        <v>-</v>
      </c>
      <c r="AE20" s="433">
        <f t="shared" ref="AE20:AE22" si="4">IFERROR(D20*(1-$AC$1),"-")</f>
        <v>359</v>
      </c>
      <c r="AF20" s="441" t="str">
        <f t="shared" ref="AF20:AF22" si="5">IFERROR(E20*(1-$AC$1),"-")</f>
        <v>-</v>
      </c>
      <c r="AG20" s="442" t="str">
        <f t="shared" ref="AG20:AG22" si="6">IFERROR(F20*(1-$AC$1),"-")</f>
        <v>-</v>
      </c>
      <c r="AH20" s="441" t="str">
        <f t="shared" ref="AH20:AH22" si="7">IFERROR(G20*(1-$AC$1),"-")</f>
        <v>-</v>
      </c>
      <c r="AI20" s="441" t="str">
        <f t="shared" ref="AI20" si="8">IFERROR(H20*(1-$AC$1),"-")</f>
        <v>-</v>
      </c>
      <c r="AJ20" s="441" t="str">
        <f t="shared" ref="AJ20" si="9">IFERROR(I20*(1-$AC$1),"-")</f>
        <v>-</v>
      </c>
      <c r="AK20" s="442" t="str">
        <f t="shared" ref="AK20:AK22" si="10">IFERROR(J20*(1-$AC$1),"-")</f>
        <v>-</v>
      </c>
      <c r="AL20" s="441" t="str">
        <f t="shared" ref="AL20:AL22" si="11">IFERROR(K20*(1-$AC$1),"-")</f>
        <v>-</v>
      </c>
      <c r="AM20" s="441" t="str">
        <f t="shared" ref="AM20:AM22" si="12">IFERROR(L20*(1-$AC$1),"-")</f>
        <v>-</v>
      </c>
      <c r="AN20" s="441" t="str">
        <f t="shared" ref="AN20" si="13">IFERROR(M20*(1-$AC$1),"-")</f>
        <v>-</v>
      </c>
      <c r="AO20" s="441" t="str">
        <f t="shared" ref="AO20" si="14">IFERROR(N20*(1-$AC$1),"-")</f>
        <v>-</v>
      </c>
      <c r="AP20" s="441" t="str">
        <f t="shared" ref="AP20" si="15">IFERROR(O20*(1-$AC$1),"-")</f>
        <v>-</v>
      </c>
      <c r="AQ20" s="441" t="str">
        <f t="shared" ref="AQ20:AQ22" si="16">IFERROR(P20*(1-$AC$1),"-")</f>
        <v>-</v>
      </c>
      <c r="AR20" s="433">
        <f t="shared" ref="AR20:AS22" si="17">IFERROR(Q20*(1-$AC$1),"-")</f>
        <v>440</v>
      </c>
      <c r="AS20" s="433">
        <f t="shared" ref="AS20:AS22" si="18">IFERROR(R20*(1-$AC$1),"-")</f>
        <v>450</v>
      </c>
      <c r="AT20" s="441" t="str">
        <f t="shared" ref="AT20:AT22" si="19">IFERROR(S20*(1-$AC$1),"-")</f>
        <v>-</v>
      </c>
      <c r="AU20" s="433">
        <f t="shared" ref="AU20:AU22" si="20">IFERROR(T20*(1-$AC$1),"-")</f>
        <v>468</v>
      </c>
      <c r="AV20" s="441" t="str">
        <f t="shared" ref="AV20:AV22" si="21">IFERROR(U20*(1-$AC$1),"-")</f>
        <v>-</v>
      </c>
      <c r="AW20" s="441" t="str">
        <f t="shared" ref="AW20:AW22" si="22">IFERROR(V20*(1-$AC$1),"-")</f>
        <v>-</v>
      </c>
      <c r="AX20" s="442" t="str">
        <f t="shared" ref="AX20:AX22" si="23">IFERROR(W20*(1-$AC$1),"-")</f>
        <v>-</v>
      </c>
      <c r="AY20" s="441" t="str">
        <f t="shared" ref="AY20:AY22" si="24">IFERROR(X20*(1-$AC$1),"-")</f>
        <v>-</v>
      </c>
      <c r="AZ20" s="930" t="str">
        <f t="shared" ref="AZ20:AZ22" si="25">IFERROR(Y20*(1-$AC$1),"-")</f>
        <v>-</v>
      </c>
    </row>
    <row r="21" spans="1:52" ht="26.25" customHeight="1" x14ac:dyDescent="0.2">
      <c r="A21" s="689" t="s">
        <v>37</v>
      </c>
      <c r="B21" s="926" t="s">
        <v>0</v>
      </c>
      <c r="C21" s="926" t="s">
        <v>0</v>
      </c>
      <c r="D21" s="927" t="s">
        <v>0</v>
      </c>
      <c r="E21" s="927" t="s">
        <v>0</v>
      </c>
      <c r="F21" s="748">
        <v>437</v>
      </c>
      <c r="G21" s="926" t="s">
        <v>0</v>
      </c>
      <c r="H21" s="926" t="s">
        <v>0</v>
      </c>
      <c r="I21" s="926" t="s">
        <v>0</v>
      </c>
      <c r="J21" s="926" t="s">
        <v>0</v>
      </c>
      <c r="K21" s="927" t="s">
        <v>0</v>
      </c>
      <c r="L21" s="926" t="s">
        <v>0</v>
      </c>
      <c r="M21" s="926" t="s">
        <v>0</v>
      </c>
      <c r="N21" s="926" t="s">
        <v>0</v>
      </c>
      <c r="O21" s="926" t="s">
        <v>0</v>
      </c>
      <c r="P21" s="926" t="s">
        <v>0</v>
      </c>
      <c r="Q21" s="926" t="s">
        <v>0</v>
      </c>
      <c r="R21" s="927" t="s">
        <v>0</v>
      </c>
      <c r="S21" s="926" t="s">
        <v>0</v>
      </c>
      <c r="T21" s="748">
        <v>561</v>
      </c>
      <c r="U21" s="926" t="s">
        <v>0</v>
      </c>
      <c r="V21" s="927" t="s">
        <v>0</v>
      </c>
      <c r="W21" s="926" t="s">
        <v>0</v>
      </c>
      <c r="X21" s="926" t="s">
        <v>0</v>
      </c>
      <c r="Y21" s="928" t="s">
        <v>0</v>
      </c>
      <c r="AB21" s="438" t="s">
        <v>37</v>
      </c>
      <c r="AC21" s="443" t="str">
        <f t="shared" si="2"/>
        <v>-</v>
      </c>
      <c r="AD21" s="443" t="str">
        <f t="shared" si="3"/>
        <v>-</v>
      </c>
      <c r="AE21" s="443" t="str">
        <f t="shared" si="3"/>
        <v>-</v>
      </c>
      <c r="AF21" s="444" t="str">
        <f t="shared" si="5"/>
        <v>-</v>
      </c>
      <c r="AG21" s="433">
        <f t="shared" si="6"/>
        <v>437</v>
      </c>
      <c r="AH21" s="443" t="str">
        <f t="shared" si="7"/>
        <v>-</v>
      </c>
      <c r="AI21" s="443" t="str">
        <f t="shared" ref="AI21:AI22" si="26">IFERROR(H21*(1-$AC$1),"-")</f>
        <v>-</v>
      </c>
      <c r="AJ21" s="443" t="str">
        <f t="shared" ref="AJ21:AJ22" si="27">IFERROR(I21*(1-$AC$1),"-")</f>
        <v>-</v>
      </c>
      <c r="AK21" s="443" t="str">
        <f t="shared" si="10"/>
        <v>-</v>
      </c>
      <c r="AL21" s="444" t="str">
        <f t="shared" si="11"/>
        <v>-</v>
      </c>
      <c r="AM21" s="443" t="str">
        <f t="shared" si="12"/>
        <v>-</v>
      </c>
      <c r="AN21" s="443" t="str">
        <f t="shared" ref="AN21:AN22" si="28">IFERROR(M21*(1-$AC$1),"-")</f>
        <v>-</v>
      </c>
      <c r="AO21" s="443" t="str">
        <f t="shared" ref="AO21:AO22" si="29">IFERROR(N21*(1-$AC$1),"-")</f>
        <v>-</v>
      </c>
      <c r="AP21" s="443" t="str">
        <f t="shared" ref="AP21:AP22" si="30">IFERROR(O21*(1-$AC$1),"-")</f>
        <v>-</v>
      </c>
      <c r="AQ21" s="443" t="str">
        <f t="shared" si="16"/>
        <v>-</v>
      </c>
      <c r="AR21" s="443" t="str">
        <f t="shared" si="17"/>
        <v>-</v>
      </c>
      <c r="AS21" s="443" t="str">
        <f t="shared" si="17"/>
        <v>-</v>
      </c>
      <c r="AT21" s="443" t="str">
        <f t="shared" si="19"/>
        <v>-</v>
      </c>
      <c r="AU21" s="433">
        <f t="shared" si="20"/>
        <v>561</v>
      </c>
      <c r="AV21" s="443" t="str">
        <f t="shared" si="21"/>
        <v>-</v>
      </c>
      <c r="AW21" s="443" t="str">
        <f t="shared" si="22"/>
        <v>-</v>
      </c>
      <c r="AX21" s="443" t="str">
        <f t="shared" si="23"/>
        <v>-</v>
      </c>
      <c r="AY21" s="443" t="str">
        <f t="shared" si="24"/>
        <v>-</v>
      </c>
      <c r="AZ21" s="445" t="str">
        <f t="shared" si="25"/>
        <v>-</v>
      </c>
    </row>
    <row r="22" spans="1:52" s="25" customFormat="1" ht="26.25" customHeight="1" x14ac:dyDescent="0.2">
      <c r="A22" s="687" t="s">
        <v>38</v>
      </c>
      <c r="B22" s="748">
        <v>335</v>
      </c>
      <c r="C22" s="923" t="s">
        <v>0</v>
      </c>
      <c r="D22" s="923" t="s">
        <v>0</v>
      </c>
      <c r="E22" s="923" t="s">
        <v>0</v>
      </c>
      <c r="F22" s="748">
        <v>364</v>
      </c>
      <c r="G22" s="923" t="s">
        <v>0</v>
      </c>
      <c r="H22" s="923" t="s">
        <v>0</v>
      </c>
      <c r="I22" s="923" t="s">
        <v>0</v>
      </c>
      <c r="J22" s="923" t="s">
        <v>0</v>
      </c>
      <c r="K22" s="748">
        <v>376</v>
      </c>
      <c r="L22" s="923" t="s">
        <v>0</v>
      </c>
      <c r="M22" s="923" t="s">
        <v>0</v>
      </c>
      <c r="N22" s="748">
        <v>407</v>
      </c>
      <c r="O22" s="923" t="s">
        <v>0</v>
      </c>
      <c r="P22" s="923" t="s">
        <v>0</v>
      </c>
      <c r="Q22" s="923" t="s">
        <v>0</v>
      </c>
      <c r="R22" s="923" t="s">
        <v>0</v>
      </c>
      <c r="S22" s="923" t="s">
        <v>0</v>
      </c>
      <c r="T22" s="748">
        <v>468</v>
      </c>
      <c r="U22" s="923" t="s">
        <v>0</v>
      </c>
      <c r="V22" s="748">
        <v>655</v>
      </c>
      <c r="W22" s="748">
        <v>683</v>
      </c>
      <c r="X22" s="923" t="s">
        <v>0</v>
      </c>
      <c r="Y22" s="749">
        <v>754</v>
      </c>
      <c r="AB22" s="437" t="s">
        <v>38</v>
      </c>
      <c r="AC22" s="433">
        <f t="shared" si="2"/>
        <v>335</v>
      </c>
      <c r="AD22" s="441" t="str">
        <f t="shared" si="3"/>
        <v>-</v>
      </c>
      <c r="AE22" s="441" t="str">
        <f t="shared" si="4"/>
        <v>-</v>
      </c>
      <c r="AF22" s="441" t="str">
        <f t="shared" si="5"/>
        <v>-</v>
      </c>
      <c r="AG22" s="433">
        <f t="shared" si="6"/>
        <v>364</v>
      </c>
      <c r="AH22" s="441" t="str">
        <f t="shared" si="7"/>
        <v>-</v>
      </c>
      <c r="AI22" s="441" t="str">
        <f t="shared" si="26"/>
        <v>-</v>
      </c>
      <c r="AJ22" s="441" t="str">
        <f t="shared" si="27"/>
        <v>-</v>
      </c>
      <c r="AK22" s="441" t="str">
        <f t="shared" si="10"/>
        <v>-</v>
      </c>
      <c r="AL22" s="433">
        <f t="shared" si="11"/>
        <v>376</v>
      </c>
      <c r="AM22" s="441" t="str">
        <f t="shared" si="12"/>
        <v>-</v>
      </c>
      <c r="AN22" s="441" t="str">
        <f t="shared" si="28"/>
        <v>-</v>
      </c>
      <c r="AO22" s="433">
        <f t="shared" si="29"/>
        <v>407</v>
      </c>
      <c r="AP22" s="441" t="str">
        <f t="shared" si="30"/>
        <v>-</v>
      </c>
      <c r="AQ22" s="441" t="str">
        <f t="shared" si="16"/>
        <v>-</v>
      </c>
      <c r="AR22" s="441" t="str">
        <f t="shared" si="17"/>
        <v>-</v>
      </c>
      <c r="AS22" s="441" t="str">
        <f t="shared" si="18"/>
        <v>-</v>
      </c>
      <c r="AT22" s="441" t="str">
        <f t="shared" si="19"/>
        <v>-</v>
      </c>
      <c r="AU22" s="433">
        <f t="shared" si="20"/>
        <v>468</v>
      </c>
      <c r="AV22" s="441" t="str">
        <f t="shared" si="21"/>
        <v>-</v>
      </c>
      <c r="AW22" s="433">
        <f t="shared" si="22"/>
        <v>655</v>
      </c>
      <c r="AX22" s="433">
        <f t="shared" si="23"/>
        <v>683</v>
      </c>
      <c r="AY22" s="441" t="str">
        <f t="shared" si="24"/>
        <v>-</v>
      </c>
      <c r="AZ22" s="433">
        <f t="shared" si="25"/>
        <v>754</v>
      </c>
    </row>
    <row r="23" spans="1:52" ht="26.25" customHeight="1" x14ac:dyDescent="0.25">
      <c r="A23" s="689" t="s">
        <v>26</v>
      </c>
      <c r="B23" s="1173">
        <v>705</v>
      </c>
      <c r="C23" s="1173"/>
      <c r="D23" s="1173"/>
      <c r="E23" s="1173"/>
      <c r="F23" s="1173"/>
      <c r="G23" s="1173"/>
      <c r="H23" s="1173"/>
      <c r="I23" s="1173"/>
      <c r="J23" s="1173"/>
      <c r="K23" s="1173"/>
      <c r="L23" s="1173"/>
      <c r="M23" s="1173"/>
      <c r="N23" s="1173"/>
      <c r="O23" s="1173"/>
      <c r="P23" s="1173"/>
      <c r="Q23" s="1173"/>
      <c r="R23" s="1173"/>
      <c r="S23" s="1173"/>
      <c r="T23" s="1173"/>
      <c r="U23" s="1173"/>
      <c r="V23" s="1173"/>
      <c r="W23" s="1173"/>
      <c r="X23" s="1173"/>
      <c r="Y23" s="1173"/>
      <c r="AB23" s="438" t="s">
        <v>26</v>
      </c>
      <c r="AC23" s="1188">
        <f t="shared" ref="AC23:AC25" si="31">IFERROR(B23*(1-$AC$1),"-")</f>
        <v>705</v>
      </c>
      <c r="AD23" s="1188"/>
      <c r="AE23" s="1188"/>
      <c r="AF23" s="1188"/>
      <c r="AG23" s="1188"/>
      <c r="AH23" s="1188"/>
      <c r="AI23" s="1188"/>
      <c r="AJ23" s="1188"/>
      <c r="AK23" s="1188"/>
      <c r="AL23" s="1188"/>
      <c r="AM23" s="1188"/>
      <c r="AN23" s="1188"/>
      <c r="AO23" s="1188"/>
      <c r="AP23" s="1188"/>
      <c r="AQ23" s="1188"/>
      <c r="AR23" s="1188"/>
      <c r="AS23" s="1188"/>
      <c r="AT23" s="1188"/>
      <c r="AU23" s="1188"/>
      <c r="AV23" s="1188"/>
      <c r="AW23" s="1188"/>
      <c r="AX23" s="1188"/>
      <c r="AY23" s="1188"/>
      <c r="AZ23" s="1188"/>
    </row>
    <row r="24" spans="1:52" s="25" customFormat="1" ht="26.25" customHeight="1" x14ac:dyDescent="0.25">
      <c r="A24" s="687" t="s">
        <v>27</v>
      </c>
      <c r="B24" s="1174">
        <v>1261</v>
      </c>
      <c r="C24" s="1174"/>
      <c r="D24" s="1174"/>
      <c r="E24" s="1174"/>
      <c r="F24" s="1174"/>
      <c r="G24" s="1174"/>
      <c r="H24" s="1174"/>
      <c r="I24" s="1174"/>
      <c r="J24" s="1174"/>
      <c r="K24" s="1174"/>
      <c r="L24" s="1174"/>
      <c r="M24" s="1174"/>
      <c r="N24" s="1174"/>
      <c r="O24" s="1174"/>
      <c r="P24" s="1174"/>
      <c r="Q24" s="1174"/>
      <c r="R24" s="1174"/>
      <c r="S24" s="1174"/>
      <c r="T24" s="1174"/>
      <c r="U24" s="1174"/>
      <c r="V24" s="1174"/>
      <c r="W24" s="1174"/>
      <c r="X24" s="1174"/>
      <c r="Y24" s="1174"/>
      <c r="AB24" s="437" t="s">
        <v>27</v>
      </c>
      <c r="AC24" s="1177">
        <f t="shared" si="31"/>
        <v>1261</v>
      </c>
      <c r="AD24" s="1177"/>
      <c r="AE24" s="1177"/>
      <c r="AF24" s="1177"/>
      <c r="AG24" s="1177"/>
      <c r="AH24" s="1177"/>
      <c r="AI24" s="1177"/>
      <c r="AJ24" s="1177"/>
      <c r="AK24" s="1177"/>
      <c r="AL24" s="1177"/>
      <c r="AM24" s="1177"/>
      <c r="AN24" s="1177"/>
      <c r="AO24" s="1177"/>
      <c r="AP24" s="1177"/>
      <c r="AQ24" s="1177"/>
      <c r="AR24" s="1177"/>
      <c r="AS24" s="1177"/>
      <c r="AT24" s="1177"/>
      <c r="AU24" s="1177"/>
      <c r="AV24" s="1177"/>
      <c r="AW24" s="1177"/>
      <c r="AX24" s="1177"/>
      <c r="AY24" s="1177"/>
      <c r="AZ24" s="1177"/>
    </row>
    <row r="25" spans="1:52" s="25" customFormat="1" ht="26.25" customHeight="1" x14ac:dyDescent="0.25">
      <c r="A25" s="689" t="s">
        <v>396</v>
      </c>
      <c r="B25" s="929" t="s">
        <v>0</v>
      </c>
      <c r="C25" s="929" t="s">
        <v>0</v>
      </c>
      <c r="D25" s="929" t="s">
        <v>0</v>
      </c>
      <c r="E25" s="929" t="s">
        <v>0</v>
      </c>
      <c r="F25" s="929" t="s">
        <v>0</v>
      </c>
      <c r="G25" s="929" t="s">
        <v>0</v>
      </c>
      <c r="H25" s="929" t="s">
        <v>0</v>
      </c>
      <c r="I25" s="929" t="s">
        <v>0</v>
      </c>
      <c r="J25" s="929" t="s">
        <v>0</v>
      </c>
      <c r="K25" s="929" t="s">
        <v>0</v>
      </c>
      <c r="L25" s="724">
        <v>198</v>
      </c>
      <c r="M25" s="724">
        <v>200</v>
      </c>
      <c r="N25" s="725">
        <v>213</v>
      </c>
      <c r="O25" s="725">
        <v>217</v>
      </c>
      <c r="P25" s="725">
        <v>226</v>
      </c>
      <c r="Q25" s="724">
        <v>243</v>
      </c>
      <c r="R25" s="724">
        <v>260</v>
      </c>
      <c r="S25" s="724">
        <v>266</v>
      </c>
      <c r="T25" s="724">
        <v>275</v>
      </c>
      <c r="U25" s="725">
        <v>280</v>
      </c>
      <c r="V25" s="724">
        <v>313</v>
      </c>
      <c r="W25" s="724">
        <v>332</v>
      </c>
      <c r="X25" s="724">
        <v>341</v>
      </c>
      <c r="Y25" s="726">
        <v>429</v>
      </c>
      <c r="AB25" s="438" t="s">
        <v>396</v>
      </c>
      <c r="AC25" s="446" t="str">
        <f t="shared" si="31"/>
        <v>-</v>
      </c>
      <c r="AD25" s="446" t="str">
        <f t="shared" ref="AD25" si="32">IFERROR(C25*(1-$AC$1),"-")</f>
        <v>-</v>
      </c>
      <c r="AE25" s="446" t="str">
        <f t="shared" ref="AE25" si="33">IFERROR(D25*(1-$AC$1),"-")</f>
        <v>-</v>
      </c>
      <c r="AF25" s="446" t="str">
        <f t="shared" ref="AF25" si="34">IFERROR(E25*(1-$AC$1),"-")</f>
        <v>-</v>
      </c>
      <c r="AG25" s="446" t="str">
        <f t="shared" ref="AG25" si="35">IFERROR(F25*(1-$AC$1),"-")</f>
        <v>-</v>
      </c>
      <c r="AH25" s="446" t="str">
        <f t="shared" ref="AH25" si="36">IFERROR(G25*(1-$AC$1),"-")</f>
        <v>-</v>
      </c>
      <c r="AI25" s="446" t="str">
        <f t="shared" ref="AI25" si="37">IFERROR(H25*(1-$AC$1),"-")</f>
        <v>-</v>
      </c>
      <c r="AJ25" s="446" t="str">
        <f t="shared" ref="AJ25" si="38">IFERROR(I25*(1-$AC$1),"-")</f>
        <v>-</v>
      </c>
      <c r="AK25" s="446" t="str">
        <f t="shared" ref="AK25" si="39">IFERROR(J25*(1-$AC$1),"-")</f>
        <v>-</v>
      </c>
      <c r="AL25" s="446" t="str">
        <f t="shared" ref="AL25" si="40">IFERROR(K25*(1-$AC$1),"-")</f>
        <v>-</v>
      </c>
      <c r="AM25" s="446">
        <f t="shared" ref="AM25" si="41">IFERROR(L25*(1-$AC$1),"-")</f>
        <v>198</v>
      </c>
      <c r="AN25" s="439">
        <f t="shared" ref="AN25" si="42">IFERROR(M25*(1-$AC$1),"-")</f>
        <v>200</v>
      </c>
      <c r="AO25" s="696">
        <f t="shared" ref="AO25" si="43">IFERROR(N25*(1-$AC$1),"-")</f>
        <v>213</v>
      </c>
      <c r="AP25" s="447">
        <f t="shared" ref="AP25" si="44">IFERROR(O25*(1-$AC$1),"-")</f>
        <v>217</v>
      </c>
      <c r="AQ25" s="447">
        <f t="shared" ref="AQ25" si="45">IFERROR(P25*(1-$AC$1),"-")</f>
        <v>226</v>
      </c>
      <c r="AR25" s="446">
        <f t="shared" ref="AR25" si="46">IFERROR(Q25*(1-$AC$1),"-")</f>
        <v>243</v>
      </c>
      <c r="AS25" s="446">
        <f t="shared" ref="AS25" si="47">IFERROR(R25*(1-$AC$1),"-")</f>
        <v>260</v>
      </c>
      <c r="AT25" s="446">
        <f t="shared" ref="AT25" si="48">IFERROR(S25*(1-$AC$1),"-")</f>
        <v>266</v>
      </c>
      <c r="AU25" s="446">
        <f t="shared" ref="AU25" si="49">IFERROR(T25*(1-$AC$1),"-")</f>
        <v>275</v>
      </c>
      <c r="AV25" s="447">
        <f t="shared" ref="AV25" si="50">IFERROR(U25*(1-$AC$1),"-")</f>
        <v>280</v>
      </c>
      <c r="AW25" s="446">
        <f t="shared" ref="AW25" si="51">IFERROR(V25*(1-$AC$1),"-")</f>
        <v>313</v>
      </c>
      <c r="AX25" s="446">
        <f t="shared" ref="AX25" si="52">IFERROR(W25*(1-$AC$1),"-")</f>
        <v>332</v>
      </c>
      <c r="AY25" s="446">
        <f t="shared" ref="AY25" si="53">IFERROR(X25*(1-$AC$1),"-")</f>
        <v>341</v>
      </c>
      <c r="AZ25" s="448">
        <f t="shared" ref="AZ25" si="54">IFERROR(Y25*(1-$AC$1),"-")</f>
        <v>429</v>
      </c>
    </row>
    <row r="26" spans="1:52" ht="26.25" customHeight="1" x14ac:dyDescent="0.25">
      <c r="A26" s="689" t="s">
        <v>60</v>
      </c>
      <c r="B26" s="1175">
        <v>877</v>
      </c>
      <c r="C26" s="1175"/>
      <c r="D26" s="1175"/>
      <c r="E26" s="1175"/>
      <c r="F26" s="1175"/>
      <c r="G26" s="1175"/>
      <c r="H26" s="1175"/>
      <c r="I26" s="1175"/>
      <c r="J26" s="1175"/>
      <c r="K26" s="1175"/>
      <c r="L26" s="1175"/>
      <c r="M26" s="1175"/>
      <c r="N26" s="1175"/>
      <c r="O26" s="1175"/>
      <c r="P26" s="1175"/>
      <c r="Q26" s="1175"/>
      <c r="R26" s="1175"/>
      <c r="S26" s="1175"/>
      <c r="T26" s="1175"/>
      <c r="U26" s="1175"/>
      <c r="V26" s="1175"/>
      <c r="W26" s="1175"/>
      <c r="X26" s="1175"/>
      <c r="Y26" s="1175"/>
      <c r="AB26" s="437" t="s">
        <v>60</v>
      </c>
      <c r="AC26" s="1177">
        <f t="shared" ref="AC26:AC27" si="55">IFERROR(B26*(1-$AC$1),"-")</f>
        <v>877</v>
      </c>
      <c r="AD26" s="1177"/>
      <c r="AE26" s="1177"/>
      <c r="AF26" s="1177"/>
      <c r="AG26" s="1177"/>
      <c r="AH26" s="1177"/>
      <c r="AI26" s="1177"/>
      <c r="AJ26" s="1177"/>
      <c r="AK26" s="1177"/>
      <c r="AL26" s="1177"/>
      <c r="AM26" s="1177"/>
      <c r="AN26" s="1177"/>
      <c r="AO26" s="1177"/>
      <c r="AP26" s="1177"/>
      <c r="AQ26" s="1177"/>
      <c r="AR26" s="1177"/>
      <c r="AS26" s="1177"/>
      <c r="AT26" s="1177"/>
      <c r="AU26" s="1177"/>
      <c r="AV26" s="1177"/>
      <c r="AW26" s="1177"/>
      <c r="AX26" s="1177"/>
      <c r="AY26" s="1177"/>
      <c r="AZ26" s="1177"/>
    </row>
    <row r="27" spans="1:52" ht="26.25" customHeight="1" thickBot="1" x14ac:dyDescent="0.3">
      <c r="A27" s="690" t="s">
        <v>61</v>
      </c>
      <c r="B27" s="1176">
        <v>542</v>
      </c>
      <c r="C27" s="1176"/>
      <c r="D27" s="1176"/>
      <c r="E27" s="1176"/>
      <c r="F27" s="1176"/>
      <c r="G27" s="1176"/>
      <c r="H27" s="1176"/>
      <c r="I27" s="1176"/>
      <c r="J27" s="1176"/>
      <c r="K27" s="1176"/>
      <c r="L27" s="1176"/>
      <c r="M27" s="1176"/>
      <c r="N27" s="1176"/>
      <c r="O27" s="1176"/>
      <c r="P27" s="1176"/>
      <c r="Q27" s="1176"/>
      <c r="R27" s="1176"/>
      <c r="S27" s="1176"/>
      <c r="T27" s="1176"/>
      <c r="U27" s="1176"/>
      <c r="V27" s="1176"/>
      <c r="W27" s="1176"/>
      <c r="X27" s="1176"/>
      <c r="Y27" s="1176"/>
      <c r="AB27" s="691" t="s">
        <v>61</v>
      </c>
      <c r="AC27" s="1187">
        <f t="shared" si="55"/>
        <v>542</v>
      </c>
      <c r="AD27" s="1187"/>
      <c r="AE27" s="1187"/>
      <c r="AF27" s="1187"/>
      <c r="AG27" s="1187"/>
      <c r="AH27" s="1187"/>
      <c r="AI27" s="1187"/>
      <c r="AJ27" s="1187"/>
      <c r="AK27" s="1187"/>
      <c r="AL27" s="1187"/>
      <c r="AM27" s="1187"/>
      <c r="AN27" s="1187"/>
      <c r="AO27" s="1187"/>
      <c r="AP27" s="1187"/>
      <c r="AQ27" s="1187"/>
      <c r="AR27" s="1187"/>
      <c r="AS27" s="1187"/>
      <c r="AT27" s="1187"/>
      <c r="AU27" s="1187"/>
      <c r="AV27" s="1187"/>
      <c r="AW27" s="1187"/>
      <c r="AX27" s="1187"/>
      <c r="AY27" s="1187"/>
      <c r="AZ27" s="1187"/>
    </row>
    <row r="28" spans="1:52" ht="16.5" customHeight="1" x14ac:dyDescent="0.2">
      <c r="AC28" s="24"/>
      <c r="AD28" s="24"/>
      <c r="AE28" s="24"/>
    </row>
    <row r="29" spans="1:52" ht="12.75" x14ac:dyDescent="0.2">
      <c r="AB29" s="10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6"/>
      <c r="AZ29" s="6"/>
    </row>
    <row r="30" spans="1:52" s="25" customFormat="1" ht="15.75" x14ac:dyDescent="0.2">
      <c r="AB30" s="390"/>
      <c r="AC30" s="1138"/>
      <c r="AD30" s="1139"/>
      <c r="AE30" s="1140" t="s">
        <v>57</v>
      </c>
      <c r="AF30" s="1141"/>
      <c r="AG30" s="1141"/>
      <c r="AH30" s="1141"/>
      <c r="AI30" s="1141"/>
      <c r="AJ30" s="1141"/>
      <c r="AK30" s="1141"/>
      <c r="AL30" s="1141"/>
      <c r="AM30" s="1141"/>
      <c r="AN30" s="1141"/>
      <c r="AO30" s="1141"/>
      <c r="AP30" s="1141"/>
      <c r="AQ30" s="1141"/>
      <c r="AR30" s="1141"/>
      <c r="AS30" s="1141"/>
      <c r="AT30" s="1141"/>
      <c r="AU30" s="1141"/>
      <c r="AV30" s="1141"/>
      <c r="AW30" s="1141"/>
      <c r="AX30" s="1141"/>
      <c r="AY30" s="1141"/>
      <c r="AZ30" s="1141"/>
    </row>
    <row r="31" spans="1:52" s="25" customFormat="1" ht="18" customHeight="1" x14ac:dyDescent="0.2">
      <c r="AB31" s="32"/>
      <c r="AC31" s="39"/>
      <c r="AD31" s="40"/>
      <c r="AE31" s="32" t="s">
        <v>20</v>
      </c>
      <c r="AF31" s="32"/>
      <c r="AG31" s="32"/>
      <c r="AH31" s="32"/>
      <c r="AI31" s="32"/>
      <c r="AJ31" s="33"/>
      <c r="AK31" s="33"/>
      <c r="AL31" s="33"/>
      <c r="AM31" s="31"/>
      <c r="AN31" s="31"/>
      <c r="AO31" s="31"/>
      <c r="AP31" s="31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1:52" s="25" customFormat="1" ht="18" customHeight="1" x14ac:dyDescent="0.2">
      <c r="AB32" s="32"/>
      <c r="AC32" s="32"/>
      <c r="AD32" s="32"/>
      <c r="AE32" s="32"/>
      <c r="AF32" s="32"/>
      <c r="AG32" s="32"/>
      <c r="AH32" s="32"/>
      <c r="AI32" s="32"/>
      <c r="AJ32" s="33"/>
      <c r="AK32" s="33"/>
      <c r="AL32" s="33"/>
      <c r="AM32" s="31"/>
      <c r="AN32" s="31"/>
      <c r="AO32" s="31"/>
      <c r="AP32" s="31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28:52" s="25" customFormat="1" ht="14.25" x14ac:dyDescent="0.2">
      <c r="AB33" s="1142" t="s">
        <v>21</v>
      </c>
      <c r="AC33" s="1142"/>
      <c r="AD33" s="1142"/>
      <c r="AE33" s="1142"/>
      <c r="AF33" s="1142"/>
      <c r="AG33" s="1143"/>
      <c r="AH33" s="1143"/>
      <c r="AI33" s="1143"/>
      <c r="AJ33" s="1143"/>
      <c r="AK33" s="1143"/>
      <c r="AL33" s="1143"/>
      <c r="AM33" s="1143"/>
      <c r="AN33" s="1143"/>
      <c r="AO33" s="1143"/>
      <c r="AP33" s="1143"/>
      <c r="AQ33" s="1143"/>
      <c r="AR33" s="1143"/>
      <c r="AS33" s="6"/>
      <c r="AT33" s="6"/>
      <c r="AU33" s="6"/>
      <c r="AV33" s="6"/>
      <c r="AW33" s="6"/>
      <c r="AX33" s="6"/>
      <c r="AY33" s="6"/>
      <c r="AZ33" s="6"/>
    </row>
    <row r="34" spans="28:52" s="25" customFormat="1" ht="17.25" customHeight="1" x14ac:dyDescent="0.2">
      <c r="AB34" s="1144" t="s">
        <v>17</v>
      </c>
      <c r="AC34" s="1145"/>
      <c r="AD34" s="1145"/>
      <c r="AE34" s="1145"/>
      <c r="AF34" s="1145"/>
      <c r="AG34" s="1145"/>
      <c r="AH34" s="1145"/>
      <c r="AI34" s="1145"/>
      <c r="AJ34" s="1145"/>
      <c r="AK34" s="1145"/>
      <c r="AL34" s="1145"/>
      <c r="AM34" s="1145"/>
      <c r="AN34" s="1145"/>
      <c r="AO34" s="1145"/>
      <c r="AP34" s="1145"/>
      <c r="AQ34" s="1145"/>
      <c r="AR34" s="1145"/>
      <c r="AS34" s="1145"/>
      <c r="AT34" s="1145"/>
      <c r="AU34" s="1145"/>
      <c r="AV34" s="1145"/>
      <c r="AW34" s="389"/>
      <c r="AX34" s="389"/>
      <c r="AY34" s="27"/>
    </row>
    <row r="35" spans="28:52" s="25" customFormat="1" ht="30.75" customHeight="1" x14ac:dyDescent="0.2">
      <c r="AB35" s="1146" t="s">
        <v>56</v>
      </c>
      <c r="AC35" s="1145"/>
      <c r="AD35" s="1145"/>
      <c r="AE35" s="1145"/>
      <c r="AF35" s="1145"/>
      <c r="AG35" s="1145"/>
      <c r="AH35" s="1145"/>
      <c r="AI35" s="1145"/>
      <c r="AJ35" s="1145"/>
      <c r="AK35" s="1145"/>
      <c r="AL35" s="1145"/>
      <c r="AM35" s="1145"/>
      <c r="AN35" s="1145"/>
      <c r="AO35" s="1145"/>
      <c r="AP35" s="1145"/>
      <c r="AQ35" s="1145"/>
      <c r="AR35" s="1145"/>
      <c r="AS35" s="1145"/>
      <c r="AT35" s="1145"/>
      <c r="AU35" s="1145"/>
      <c r="AV35" s="1145"/>
      <c r="AW35" s="1145"/>
      <c r="AX35" s="1145"/>
      <c r="AY35" s="1147"/>
      <c r="AZ35" s="1147"/>
    </row>
    <row r="36" spans="28:52" ht="15.75" x14ac:dyDescent="0.25">
      <c r="AB36" s="34" t="s">
        <v>55</v>
      </c>
      <c r="AC36" s="35"/>
      <c r="AD36" s="35"/>
      <c r="AE36" s="36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28:52" ht="15.75" x14ac:dyDescent="0.25">
      <c r="AB37" s="34"/>
      <c r="AC37" s="35"/>
      <c r="AD37" s="35"/>
      <c r="AE37" s="36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</sheetData>
  <sheetProtection algorithmName="SHA-512" hashValue="lu8qEQWu58OcaNw3PQd+n2rM/aurUEALQ7WP0iI9S/17XkGW4IeVIpv6K62LqsJaBqjgD1Ivd3MSS1DmKFMf3g==" saltValue="HqtTaWoWoVGWIMRFKdI62A==" spinCount="100000" sheet="1" objects="1" scenarios="1"/>
  <protectedRanges>
    <protectedRange sqref="AF1:AH1 AF5:AH5 AF7:AH7 AB29:AD33 AE30 AE31:AG32" name="Диапазон1_2_2_1"/>
    <protectedRange sqref="AF29:AK30 AN29:AP30 AI31:AN32" name="Диапазон1_2_6_1_1"/>
    <protectedRange sqref="AN33:AP33 AF33:AK33" name="Диапазон1_20_1_1"/>
    <protectedRange sqref="AB2:AD6 AD1" name="Диапазон1_2_1_1_1"/>
    <protectedRange sqref="AB7:AD7" name="Диапазон1_1_1_1_1"/>
    <protectedRange sqref="AE6:AN6 AE1 AF2:AN3 AE3" name="Диапазон1_1_2_1_1"/>
    <protectedRange sqref="AB1:AC1" name="Диапазон1_2_1_1_1_1"/>
  </protectedRanges>
  <mergeCells count="53">
    <mergeCell ref="B12:Y12"/>
    <mergeCell ref="B13:Y13"/>
    <mergeCell ref="B14:Y14"/>
    <mergeCell ref="B15:Y15"/>
    <mergeCell ref="AB35:AZ35"/>
    <mergeCell ref="AC27:AZ27"/>
    <mergeCell ref="AC26:AZ26"/>
    <mergeCell ref="AC23:AZ23"/>
    <mergeCell ref="AL19:AM19"/>
    <mergeCell ref="AC24:AZ24"/>
    <mergeCell ref="AC30:AD30"/>
    <mergeCell ref="AE30:AZ30"/>
    <mergeCell ref="AB33:AR33"/>
    <mergeCell ref="AB34:AV34"/>
    <mergeCell ref="AP19:AQ19"/>
    <mergeCell ref="AG19:AH19"/>
    <mergeCell ref="AI19:AJ19"/>
    <mergeCell ref="AR19:AS19"/>
    <mergeCell ref="AU19:AV19"/>
    <mergeCell ref="AX19:AY19"/>
    <mergeCell ref="AB2:AF2"/>
    <mergeCell ref="AG2:AU4"/>
    <mergeCell ref="AB3:AF3"/>
    <mergeCell ref="AB4:AF4"/>
    <mergeCell ref="AB5:AF5"/>
    <mergeCell ref="B23:Y23"/>
    <mergeCell ref="B24:Y24"/>
    <mergeCell ref="B26:Y26"/>
    <mergeCell ref="B27:Y27"/>
    <mergeCell ref="AB6:AK6"/>
    <mergeCell ref="AC16:AZ16"/>
    <mergeCell ref="AC17:AZ17"/>
    <mergeCell ref="AC11:AZ11"/>
    <mergeCell ref="AC12:AZ12"/>
    <mergeCell ref="AC13:AZ13"/>
    <mergeCell ref="AC14:AZ14"/>
    <mergeCell ref="AC15:AZ15"/>
    <mergeCell ref="AC18:AZ18"/>
    <mergeCell ref="AN19:AO19"/>
    <mergeCell ref="AE19:AF19"/>
    <mergeCell ref="B11:Y11"/>
    <mergeCell ref="B16:Y16"/>
    <mergeCell ref="B17:Y17"/>
    <mergeCell ref="B18:Y18"/>
    <mergeCell ref="D19:E19"/>
    <mergeCell ref="F19:G19"/>
    <mergeCell ref="H19:I19"/>
    <mergeCell ref="K19:L19"/>
    <mergeCell ref="M19:N19"/>
    <mergeCell ref="O19:P19"/>
    <mergeCell ref="Q19:R19"/>
    <mergeCell ref="T19:U19"/>
    <mergeCell ref="W19:X19"/>
  </mergeCells>
  <printOptions horizontalCentered="1"/>
  <pageMargins left="0" right="0" top="0" bottom="0" header="0.31496062992125984" footer="0.31496062992125984"/>
  <pageSetup scale="6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I53"/>
  <sheetViews>
    <sheetView zoomScale="90" zoomScaleNormal="90" zoomScaleSheetLayoutView="80" workbookViewId="0">
      <pane xSplit="19" ySplit="10" topLeftCell="T38" activePane="bottomRight" state="frozen"/>
      <selection activeCell="S1" sqref="S1:T1"/>
      <selection pane="topRight" activeCell="S1" sqref="S1:T1"/>
      <selection pane="bottomLeft" activeCell="S1" sqref="S1:T1"/>
      <selection pane="bottomRight" activeCell="S38" sqref="S38"/>
    </sheetView>
  </sheetViews>
  <sheetFormatPr defaultColWidth="9.140625" defaultRowHeight="15" outlineLevelCol="1" x14ac:dyDescent="0.2"/>
  <cols>
    <col min="1" max="1" width="65.5703125" style="71" hidden="1" customWidth="1" outlineLevel="1"/>
    <col min="2" max="2" width="6.7109375" style="72" hidden="1" customWidth="1" outlineLevel="1"/>
    <col min="3" max="5" width="6.7109375" style="73" hidden="1" customWidth="1" outlineLevel="1"/>
    <col min="6" max="6" width="7.85546875" style="73" hidden="1" customWidth="1" outlineLevel="1"/>
    <col min="7" max="9" width="6.7109375" style="73" hidden="1" customWidth="1" outlineLevel="1"/>
    <col min="10" max="10" width="6.7109375" style="37" hidden="1" customWidth="1" outlineLevel="1"/>
    <col min="11" max="11" width="7.5703125" style="37" hidden="1" customWidth="1" outlineLevel="1"/>
    <col min="12" max="17" width="6.7109375" style="37" hidden="1" customWidth="1" outlineLevel="1"/>
    <col min="18" max="18" width="2.85546875" style="37" customWidth="1" collapsed="1"/>
    <col min="19" max="19" width="65.5703125" style="71" customWidth="1"/>
    <col min="20" max="20" width="10.42578125" style="72" customWidth="1"/>
    <col min="21" max="27" width="10.42578125" style="73" customWidth="1"/>
    <col min="28" max="33" width="10.42578125" style="37" customWidth="1"/>
    <col min="34" max="16384" width="9.140625" style="37"/>
  </cols>
  <sheetData>
    <row r="1" spans="1:35" ht="19.5" customHeight="1" x14ac:dyDescent="0.3">
      <c r="S1" s="42" t="s">
        <v>188</v>
      </c>
      <c r="T1" s="70">
        <f>'Установка скидки'!$F$11</f>
        <v>0</v>
      </c>
    </row>
    <row r="2" spans="1:35" ht="15" customHeight="1" x14ac:dyDescent="0.2">
      <c r="A2" s="74"/>
      <c r="B2" s="75"/>
      <c r="C2" s="76"/>
      <c r="D2" s="77"/>
      <c r="E2" s="77"/>
      <c r="F2" s="77"/>
      <c r="G2" s="77"/>
      <c r="S2" s="74"/>
      <c r="T2" s="75"/>
      <c r="U2" s="76"/>
      <c r="V2" s="77"/>
      <c r="W2" s="77"/>
      <c r="X2" s="77"/>
      <c r="Y2" s="77"/>
    </row>
    <row r="3" spans="1:35" ht="17.25" customHeight="1" x14ac:dyDescent="0.2">
      <c r="A3" s="74"/>
      <c r="B3" s="75"/>
      <c r="C3" s="77"/>
      <c r="D3" s="77"/>
      <c r="E3" s="77"/>
      <c r="F3" s="77"/>
      <c r="G3" s="77"/>
      <c r="H3" s="78"/>
      <c r="I3" s="78"/>
      <c r="S3" s="74"/>
      <c r="T3" s="75"/>
      <c r="U3" s="77"/>
      <c r="V3" s="77"/>
      <c r="W3" s="77"/>
      <c r="X3" s="77"/>
      <c r="Y3" s="77"/>
      <c r="Z3" s="78"/>
      <c r="AA3" s="78"/>
    </row>
    <row r="4" spans="1:35" ht="17.25" customHeight="1" x14ac:dyDescent="0.2">
      <c r="A4" s="74"/>
      <c r="B4" s="75"/>
      <c r="C4" s="77"/>
      <c r="D4" s="77"/>
      <c r="E4" s="77"/>
      <c r="F4" s="77"/>
      <c r="G4" s="77"/>
      <c r="H4" s="78"/>
      <c r="I4" s="78"/>
      <c r="M4" s="1195"/>
      <c r="N4" s="1195"/>
      <c r="O4" s="1195"/>
      <c r="P4" s="79"/>
      <c r="Q4" s="79"/>
      <c r="S4" s="74"/>
      <c r="T4" s="75"/>
      <c r="U4" s="77"/>
      <c r="V4" s="77"/>
      <c r="W4" s="77"/>
      <c r="X4" s="77"/>
      <c r="Y4" s="77"/>
      <c r="Z4" s="78"/>
      <c r="AA4" s="78"/>
      <c r="AE4" s="1195"/>
      <c r="AF4" s="1195"/>
      <c r="AG4" s="1195"/>
    </row>
    <row r="5" spans="1:35" ht="17.25" customHeight="1" x14ac:dyDescent="0.2">
      <c r="A5" s="80"/>
      <c r="B5" s="81"/>
      <c r="C5" s="77"/>
      <c r="D5" s="77"/>
      <c r="E5" s="77"/>
      <c r="F5" s="77"/>
      <c r="G5" s="77"/>
      <c r="M5" s="1195"/>
      <c r="N5" s="1195"/>
      <c r="O5" s="1195"/>
      <c r="P5" s="79"/>
      <c r="Q5" s="79"/>
      <c r="S5" s="80"/>
      <c r="T5" s="81"/>
      <c r="U5" s="77"/>
      <c r="V5" s="77"/>
      <c r="W5" s="77"/>
      <c r="X5" s="77"/>
      <c r="Y5" s="77"/>
      <c r="AE5" s="1195"/>
      <c r="AF5" s="1195"/>
      <c r="AG5" s="1195"/>
    </row>
    <row r="6" spans="1:35" ht="17.25" customHeight="1" x14ac:dyDescent="0.2">
      <c r="A6" s="74" t="s">
        <v>431</v>
      </c>
      <c r="B6" s="75"/>
      <c r="C6" s="77"/>
      <c r="D6" s="77"/>
      <c r="E6" s="77"/>
      <c r="F6" s="77"/>
      <c r="G6" s="77"/>
      <c r="H6" s="82"/>
      <c r="I6" s="82"/>
      <c r="M6" s="1196"/>
      <c r="N6" s="1196"/>
      <c r="O6" s="1196"/>
      <c r="P6" s="83"/>
      <c r="Q6" s="83"/>
      <c r="S6" s="74"/>
      <c r="T6" s="75"/>
      <c r="U6" s="77"/>
      <c r="V6" s="77"/>
      <c r="W6" s="77"/>
      <c r="X6" s="77"/>
      <c r="Y6" s="77"/>
      <c r="Z6" s="82"/>
      <c r="AA6" s="82"/>
      <c r="AE6" s="1196"/>
      <c r="AF6" s="1196"/>
      <c r="AG6" s="1196"/>
    </row>
    <row r="7" spans="1:35" ht="17.25" customHeight="1" x14ac:dyDescent="0.2">
      <c r="A7" s="74"/>
      <c r="B7" s="75"/>
      <c r="C7" s="1197"/>
      <c r="D7" s="1198"/>
      <c r="E7" s="1198"/>
      <c r="F7" s="1198"/>
      <c r="G7" s="1198"/>
      <c r="H7" s="84"/>
      <c r="I7" s="84"/>
      <c r="M7" s="1196"/>
      <c r="N7" s="1196"/>
      <c r="O7" s="1196"/>
      <c r="P7" s="83"/>
      <c r="Q7" s="83"/>
      <c r="S7" s="74"/>
      <c r="T7" s="75"/>
      <c r="U7" s="1197"/>
      <c r="V7" s="1198"/>
      <c r="W7" s="1198"/>
      <c r="X7" s="1198"/>
      <c r="Y7" s="1198"/>
      <c r="Z7" s="84"/>
      <c r="AA7" s="84"/>
      <c r="AE7" s="1196"/>
      <c r="AF7" s="1196"/>
      <c r="AG7" s="1196"/>
    </row>
    <row r="8" spans="1:35" ht="15.75" customHeight="1" x14ac:dyDescent="0.2">
      <c r="A8" s="82"/>
      <c r="B8" s="75"/>
      <c r="S8" s="82"/>
      <c r="T8" s="75"/>
    </row>
    <row r="9" spans="1:35" ht="13.5" customHeight="1" thickBot="1" x14ac:dyDescent="0.25">
      <c r="A9" s="74"/>
      <c r="B9" s="75"/>
      <c r="C9" s="82"/>
      <c r="D9" s="82"/>
      <c r="S9" s="74"/>
      <c r="T9" s="75"/>
      <c r="U9" s="82"/>
      <c r="V9" s="82"/>
    </row>
    <row r="10" spans="1:35" s="92" customFormat="1" ht="25.5" customHeight="1" thickBot="1" x14ac:dyDescent="0.25">
      <c r="A10" s="85" t="s">
        <v>189</v>
      </c>
      <c r="B10" s="86">
        <v>80</v>
      </c>
      <c r="C10" s="87">
        <v>100</v>
      </c>
      <c r="D10" s="88">
        <v>110</v>
      </c>
      <c r="E10" s="88">
        <v>115</v>
      </c>
      <c r="F10" s="88">
        <v>120</v>
      </c>
      <c r="G10" s="88">
        <v>125</v>
      </c>
      <c r="H10" s="88">
        <v>130</v>
      </c>
      <c r="I10" s="88">
        <v>135</v>
      </c>
      <c r="J10" s="88">
        <v>140</v>
      </c>
      <c r="K10" s="88">
        <v>150</v>
      </c>
      <c r="L10" s="88">
        <v>160</v>
      </c>
      <c r="M10" s="88">
        <v>180</v>
      </c>
      <c r="N10" s="88">
        <v>200</v>
      </c>
      <c r="O10" s="89">
        <v>250</v>
      </c>
      <c r="P10" s="90"/>
      <c r="Q10" s="90"/>
      <c r="R10" s="91"/>
      <c r="S10" s="214" t="s">
        <v>189</v>
      </c>
      <c r="T10" s="215">
        <v>80</v>
      </c>
      <c r="U10" s="216">
        <v>100</v>
      </c>
      <c r="V10" s="217">
        <v>110</v>
      </c>
      <c r="W10" s="217">
        <v>115</v>
      </c>
      <c r="X10" s="217">
        <v>120</v>
      </c>
      <c r="Y10" s="217">
        <v>125</v>
      </c>
      <c r="Z10" s="217">
        <v>130</v>
      </c>
      <c r="AA10" s="217">
        <v>135</v>
      </c>
      <c r="AB10" s="217">
        <v>140</v>
      </c>
      <c r="AC10" s="217">
        <v>150</v>
      </c>
      <c r="AD10" s="217">
        <v>160</v>
      </c>
      <c r="AE10" s="217">
        <v>180</v>
      </c>
      <c r="AF10" s="217">
        <v>200</v>
      </c>
      <c r="AG10" s="218">
        <v>250</v>
      </c>
    </row>
    <row r="11" spans="1:35" ht="21" customHeight="1" x14ac:dyDescent="0.25">
      <c r="A11" s="93" t="s">
        <v>190</v>
      </c>
      <c r="B11" s="750">
        <v>758</v>
      </c>
      <c r="C11" s="751">
        <v>832</v>
      </c>
      <c r="D11" s="751">
        <v>866</v>
      </c>
      <c r="E11" s="751">
        <v>891</v>
      </c>
      <c r="F11" s="751">
        <v>897</v>
      </c>
      <c r="G11" s="752" t="s">
        <v>0</v>
      </c>
      <c r="H11" s="751">
        <v>947</v>
      </c>
      <c r="I11" s="752" t="s">
        <v>0</v>
      </c>
      <c r="J11" s="751">
        <v>982</v>
      </c>
      <c r="K11" s="753">
        <v>1020</v>
      </c>
      <c r="L11" s="753">
        <v>1078</v>
      </c>
      <c r="M11" s="753">
        <v>1388</v>
      </c>
      <c r="N11" s="753">
        <v>1514</v>
      </c>
      <c r="O11" s="754">
        <v>2084</v>
      </c>
      <c r="P11" s="97"/>
      <c r="Q11" s="97"/>
      <c r="R11" s="98"/>
      <c r="S11" s="93" t="s">
        <v>190</v>
      </c>
      <c r="T11" s="94">
        <f t="shared" ref="T11:AG29" si="0">IFERROR(B11*(1-$T$1),"-")</f>
        <v>758</v>
      </c>
      <c r="U11" s="95">
        <f t="shared" si="0"/>
        <v>832</v>
      </c>
      <c r="V11" s="95">
        <f t="shared" si="0"/>
        <v>866</v>
      </c>
      <c r="W11" s="95">
        <f t="shared" si="0"/>
        <v>891</v>
      </c>
      <c r="X11" s="95">
        <f t="shared" si="0"/>
        <v>897</v>
      </c>
      <c r="Y11" s="95" t="str">
        <f t="shared" si="0"/>
        <v>-</v>
      </c>
      <c r="Z11" s="95">
        <f t="shared" si="0"/>
        <v>947</v>
      </c>
      <c r="AA11" s="95" t="str">
        <f t="shared" si="0"/>
        <v>-</v>
      </c>
      <c r="AB11" s="95">
        <f t="shared" si="0"/>
        <v>982</v>
      </c>
      <c r="AC11" s="95">
        <f t="shared" si="0"/>
        <v>1020</v>
      </c>
      <c r="AD11" s="95">
        <f t="shared" si="0"/>
        <v>1078</v>
      </c>
      <c r="AE11" s="95">
        <f t="shared" si="0"/>
        <v>1388</v>
      </c>
      <c r="AF11" s="95">
        <f t="shared" si="0"/>
        <v>1514</v>
      </c>
      <c r="AG11" s="96">
        <f t="shared" si="0"/>
        <v>2084</v>
      </c>
      <c r="AI11" s="99"/>
    </row>
    <row r="12" spans="1:35" ht="21" customHeight="1" x14ac:dyDescent="0.25">
      <c r="A12" s="93" t="s">
        <v>451</v>
      </c>
      <c r="B12" s="750">
        <v>758</v>
      </c>
      <c r="C12" s="751">
        <v>832</v>
      </c>
      <c r="D12" s="751">
        <v>866</v>
      </c>
      <c r="E12" s="751">
        <v>891</v>
      </c>
      <c r="F12" s="751">
        <v>897</v>
      </c>
      <c r="G12" s="752" t="s">
        <v>0</v>
      </c>
      <c r="H12" s="751">
        <v>947</v>
      </c>
      <c r="I12" s="752" t="s">
        <v>0</v>
      </c>
      <c r="J12" s="751">
        <v>982</v>
      </c>
      <c r="K12" s="753">
        <v>1020</v>
      </c>
      <c r="L12" s="753">
        <v>1078</v>
      </c>
      <c r="M12" s="752" t="s">
        <v>0</v>
      </c>
      <c r="N12" s="753">
        <v>1514</v>
      </c>
      <c r="O12" s="755" t="s">
        <v>0</v>
      </c>
      <c r="P12" s="97"/>
      <c r="Q12" s="97"/>
      <c r="R12" s="98"/>
      <c r="S12" s="93" t="s">
        <v>452</v>
      </c>
      <c r="T12" s="94">
        <f t="shared" ref="T12" si="1">IFERROR(B12*(1-$T$1),"-")</f>
        <v>758</v>
      </c>
      <c r="U12" s="95">
        <f t="shared" ref="U12" si="2">IFERROR(C12*(1-$T$1),"-")</f>
        <v>832</v>
      </c>
      <c r="V12" s="95">
        <f t="shared" ref="V12" si="3">IFERROR(D12*(1-$T$1),"-")</f>
        <v>866</v>
      </c>
      <c r="W12" s="95">
        <f t="shared" ref="W12" si="4">IFERROR(E12*(1-$T$1),"-")</f>
        <v>891</v>
      </c>
      <c r="X12" s="95">
        <f t="shared" ref="X12" si="5">IFERROR(F12*(1-$T$1),"-")</f>
        <v>897</v>
      </c>
      <c r="Y12" s="95" t="str">
        <f t="shared" ref="Y12" si="6">IFERROR(G12*(1-$T$1),"-")</f>
        <v>-</v>
      </c>
      <c r="Z12" s="95">
        <f t="shared" ref="Z12" si="7">IFERROR(H12*(1-$T$1),"-")</f>
        <v>947</v>
      </c>
      <c r="AA12" s="95" t="str">
        <f t="shared" ref="AA12" si="8">IFERROR(I12*(1-$T$1),"-")</f>
        <v>-</v>
      </c>
      <c r="AB12" s="95">
        <f t="shared" ref="AB12" si="9">IFERROR(J12*(1-$T$1),"-")</f>
        <v>982</v>
      </c>
      <c r="AC12" s="95">
        <f t="shared" ref="AC12" si="10">IFERROR(K12*(1-$T$1),"-")</f>
        <v>1020</v>
      </c>
      <c r="AD12" s="95">
        <f t="shared" ref="AD12" si="11">IFERROR(L12*(1-$T$1),"-")</f>
        <v>1078</v>
      </c>
      <c r="AE12" s="95" t="str">
        <f t="shared" ref="AE12" si="12">IFERROR(M12*(1-$T$1),"-")</f>
        <v>-</v>
      </c>
      <c r="AF12" s="95">
        <f t="shared" ref="AF12" si="13">IFERROR(N12*(1-$T$1),"-")</f>
        <v>1514</v>
      </c>
      <c r="AG12" s="96" t="str">
        <f t="shared" ref="AG12" si="14">IFERROR(O12*(1-$T$1),"-")</f>
        <v>-</v>
      </c>
      <c r="AI12" s="99"/>
    </row>
    <row r="13" spans="1:35" ht="21" customHeight="1" x14ac:dyDescent="0.25">
      <c r="A13" s="100" t="s">
        <v>191</v>
      </c>
      <c r="B13" s="756">
        <v>328</v>
      </c>
      <c r="C13" s="757">
        <v>367</v>
      </c>
      <c r="D13" s="757">
        <v>396</v>
      </c>
      <c r="E13" s="757">
        <v>417</v>
      </c>
      <c r="F13" s="757">
        <v>420</v>
      </c>
      <c r="G13" s="758" t="s">
        <v>0</v>
      </c>
      <c r="H13" s="757">
        <v>450</v>
      </c>
      <c r="I13" s="758" t="s">
        <v>0</v>
      </c>
      <c r="J13" s="758" t="s">
        <v>0</v>
      </c>
      <c r="K13" s="757">
        <v>501</v>
      </c>
      <c r="L13" s="757">
        <v>535</v>
      </c>
      <c r="M13" s="757">
        <v>668</v>
      </c>
      <c r="N13" s="757">
        <v>733</v>
      </c>
      <c r="O13" s="759">
        <v>1020</v>
      </c>
      <c r="P13" s="97"/>
      <c r="Q13" s="97"/>
      <c r="R13" s="101"/>
      <c r="S13" s="219" t="s">
        <v>191</v>
      </c>
      <c r="T13" s="220">
        <f t="shared" si="0"/>
        <v>328</v>
      </c>
      <c r="U13" s="221">
        <f t="shared" si="0"/>
        <v>367</v>
      </c>
      <c r="V13" s="221">
        <f t="shared" si="0"/>
        <v>396</v>
      </c>
      <c r="W13" s="221">
        <f t="shared" si="0"/>
        <v>417</v>
      </c>
      <c r="X13" s="221">
        <f t="shared" si="0"/>
        <v>420</v>
      </c>
      <c r="Y13" s="221" t="str">
        <f t="shared" si="0"/>
        <v>-</v>
      </c>
      <c r="Z13" s="221">
        <f t="shared" si="0"/>
        <v>450</v>
      </c>
      <c r="AA13" s="221" t="str">
        <f t="shared" si="0"/>
        <v>-</v>
      </c>
      <c r="AB13" s="221" t="str">
        <f t="shared" si="0"/>
        <v>-</v>
      </c>
      <c r="AC13" s="221">
        <f t="shared" si="0"/>
        <v>501</v>
      </c>
      <c r="AD13" s="221">
        <f t="shared" si="0"/>
        <v>535</v>
      </c>
      <c r="AE13" s="221">
        <f t="shared" si="0"/>
        <v>668</v>
      </c>
      <c r="AF13" s="221">
        <f t="shared" si="0"/>
        <v>733</v>
      </c>
      <c r="AG13" s="222">
        <f t="shared" si="0"/>
        <v>1020</v>
      </c>
      <c r="AI13" s="99"/>
    </row>
    <row r="14" spans="1:35" ht="21" customHeight="1" x14ac:dyDescent="0.25">
      <c r="A14" s="100" t="s">
        <v>192</v>
      </c>
      <c r="B14" s="756">
        <v>328</v>
      </c>
      <c r="C14" s="757">
        <v>367</v>
      </c>
      <c r="D14" s="757">
        <v>396</v>
      </c>
      <c r="E14" s="757">
        <v>417</v>
      </c>
      <c r="F14" s="757">
        <v>420</v>
      </c>
      <c r="G14" s="757">
        <v>448</v>
      </c>
      <c r="H14" s="757">
        <v>450</v>
      </c>
      <c r="I14" s="757">
        <v>460</v>
      </c>
      <c r="J14" s="757">
        <v>475</v>
      </c>
      <c r="K14" s="757">
        <v>501</v>
      </c>
      <c r="L14" s="757">
        <v>535</v>
      </c>
      <c r="M14" s="757">
        <v>668</v>
      </c>
      <c r="N14" s="757">
        <v>733</v>
      </c>
      <c r="O14" s="760" t="s">
        <v>0</v>
      </c>
      <c r="P14" s="97"/>
      <c r="Q14" s="97"/>
      <c r="R14" s="101"/>
      <c r="S14" s="219" t="s">
        <v>192</v>
      </c>
      <c r="T14" s="220">
        <f t="shared" si="0"/>
        <v>328</v>
      </c>
      <c r="U14" s="221">
        <f t="shared" si="0"/>
        <v>367</v>
      </c>
      <c r="V14" s="221">
        <f t="shared" si="0"/>
        <v>396</v>
      </c>
      <c r="W14" s="221">
        <f t="shared" si="0"/>
        <v>417</v>
      </c>
      <c r="X14" s="221">
        <f t="shared" si="0"/>
        <v>420</v>
      </c>
      <c r="Y14" s="221">
        <f t="shared" si="0"/>
        <v>448</v>
      </c>
      <c r="Z14" s="221">
        <f t="shared" si="0"/>
        <v>450</v>
      </c>
      <c r="AA14" s="221">
        <f t="shared" si="0"/>
        <v>460</v>
      </c>
      <c r="AB14" s="221">
        <f t="shared" si="0"/>
        <v>475</v>
      </c>
      <c r="AC14" s="221">
        <f t="shared" si="0"/>
        <v>501</v>
      </c>
      <c r="AD14" s="221">
        <f t="shared" si="0"/>
        <v>535</v>
      </c>
      <c r="AE14" s="221">
        <f t="shared" si="0"/>
        <v>668</v>
      </c>
      <c r="AF14" s="221">
        <f t="shared" si="0"/>
        <v>733</v>
      </c>
      <c r="AG14" s="222" t="str">
        <f t="shared" si="0"/>
        <v>-</v>
      </c>
      <c r="AI14" s="99"/>
    </row>
    <row r="15" spans="1:35" ht="21" customHeight="1" x14ac:dyDescent="0.25">
      <c r="A15" s="102" t="s">
        <v>193</v>
      </c>
      <c r="B15" s="761" t="s">
        <v>0</v>
      </c>
      <c r="C15" s="752" t="s">
        <v>0</v>
      </c>
      <c r="D15" s="752" t="s">
        <v>0</v>
      </c>
      <c r="E15" s="752" t="s">
        <v>0</v>
      </c>
      <c r="F15" s="753">
        <v>4900</v>
      </c>
      <c r="G15" s="752" t="s">
        <v>0</v>
      </c>
      <c r="H15" s="752" t="s">
        <v>0</v>
      </c>
      <c r="I15" s="752" t="s">
        <v>0</v>
      </c>
      <c r="J15" s="752" t="s">
        <v>0</v>
      </c>
      <c r="K15" s="753">
        <v>5750</v>
      </c>
      <c r="L15" s="752" t="s">
        <v>0</v>
      </c>
      <c r="M15" s="752" t="s">
        <v>0</v>
      </c>
      <c r="N15" s="752" t="s">
        <v>0</v>
      </c>
      <c r="O15" s="762" t="s">
        <v>0</v>
      </c>
      <c r="P15" s="97"/>
      <c r="Q15" s="97"/>
      <c r="R15" s="98"/>
      <c r="S15" s="102" t="s">
        <v>193</v>
      </c>
      <c r="T15" s="103" t="str">
        <f t="shared" si="0"/>
        <v>-</v>
      </c>
      <c r="U15" s="104" t="str">
        <f t="shared" si="0"/>
        <v>-</v>
      </c>
      <c r="V15" s="104" t="str">
        <f t="shared" si="0"/>
        <v>-</v>
      </c>
      <c r="W15" s="104" t="str">
        <f t="shared" si="0"/>
        <v>-</v>
      </c>
      <c r="X15" s="104">
        <f t="shared" si="0"/>
        <v>4900</v>
      </c>
      <c r="Y15" s="104" t="str">
        <f t="shared" si="0"/>
        <v>-</v>
      </c>
      <c r="Z15" s="104" t="str">
        <f t="shared" si="0"/>
        <v>-</v>
      </c>
      <c r="AA15" s="104" t="str">
        <f t="shared" si="0"/>
        <v>-</v>
      </c>
      <c r="AB15" s="104" t="str">
        <f t="shared" si="0"/>
        <v>-</v>
      </c>
      <c r="AC15" s="104">
        <f t="shared" si="0"/>
        <v>5750</v>
      </c>
      <c r="AD15" s="104" t="str">
        <f t="shared" si="0"/>
        <v>-</v>
      </c>
      <c r="AE15" s="104" t="str">
        <f t="shared" si="0"/>
        <v>-</v>
      </c>
      <c r="AF15" s="104" t="str">
        <f t="shared" si="0"/>
        <v>-</v>
      </c>
      <c r="AG15" s="105" t="str">
        <f t="shared" si="0"/>
        <v>-</v>
      </c>
      <c r="AI15" s="99"/>
    </row>
    <row r="16" spans="1:35" ht="21" customHeight="1" x14ac:dyDescent="0.25">
      <c r="A16" s="100" t="s">
        <v>194</v>
      </c>
      <c r="B16" s="756">
        <v>297</v>
      </c>
      <c r="C16" s="757">
        <v>304</v>
      </c>
      <c r="D16" s="757">
        <v>335</v>
      </c>
      <c r="E16" s="757">
        <v>338</v>
      </c>
      <c r="F16" s="757">
        <v>342</v>
      </c>
      <c r="G16" s="757">
        <v>353</v>
      </c>
      <c r="H16" s="757">
        <v>370</v>
      </c>
      <c r="I16" s="757">
        <v>383</v>
      </c>
      <c r="J16" s="757">
        <v>407</v>
      </c>
      <c r="K16" s="757">
        <v>467</v>
      </c>
      <c r="L16" s="757">
        <v>517</v>
      </c>
      <c r="M16" s="757">
        <v>603</v>
      </c>
      <c r="N16" s="757">
        <v>668</v>
      </c>
      <c r="O16" s="763">
        <v>836</v>
      </c>
      <c r="P16" s="97"/>
      <c r="Q16" s="97"/>
      <c r="R16" s="101"/>
      <c r="S16" s="219" t="s">
        <v>194</v>
      </c>
      <c r="T16" s="220">
        <f t="shared" si="0"/>
        <v>297</v>
      </c>
      <c r="U16" s="221">
        <f t="shared" si="0"/>
        <v>304</v>
      </c>
      <c r="V16" s="221">
        <f t="shared" si="0"/>
        <v>335</v>
      </c>
      <c r="W16" s="221">
        <f t="shared" si="0"/>
        <v>338</v>
      </c>
      <c r="X16" s="221">
        <f t="shared" si="0"/>
        <v>342</v>
      </c>
      <c r="Y16" s="221">
        <f t="shared" si="0"/>
        <v>353</v>
      </c>
      <c r="Z16" s="221">
        <f t="shared" si="0"/>
        <v>370</v>
      </c>
      <c r="AA16" s="221">
        <f t="shared" si="0"/>
        <v>383</v>
      </c>
      <c r="AB16" s="221">
        <f t="shared" si="0"/>
        <v>407</v>
      </c>
      <c r="AC16" s="221">
        <f t="shared" si="0"/>
        <v>467</v>
      </c>
      <c r="AD16" s="221">
        <f t="shared" si="0"/>
        <v>517</v>
      </c>
      <c r="AE16" s="221">
        <f t="shared" si="0"/>
        <v>603</v>
      </c>
      <c r="AF16" s="221">
        <f t="shared" si="0"/>
        <v>668</v>
      </c>
      <c r="AG16" s="222">
        <f t="shared" si="0"/>
        <v>836</v>
      </c>
      <c r="AI16" s="99"/>
    </row>
    <row r="17" spans="1:35" ht="21" customHeight="1" x14ac:dyDescent="0.25">
      <c r="A17" s="100" t="s">
        <v>195</v>
      </c>
      <c r="B17" s="764" t="s">
        <v>0</v>
      </c>
      <c r="C17" s="758" t="s">
        <v>0</v>
      </c>
      <c r="D17" s="758" t="s">
        <v>0</v>
      </c>
      <c r="E17" s="757">
        <v>494</v>
      </c>
      <c r="F17" s="757">
        <v>506</v>
      </c>
      <c r="G17" s="758" t="s">
        <v>0</v>
      </c>
      <c r="H17" s="757">
        <v>531</v>
      </c>
      <c r="I17" s="758" t="s">
        <v>0</v>
      </c>
      <c r="J17" s="758" t="s">
        <v>0</v>
      </c>
      <c r="K17" s="757">
        <v>641</v>
      </c>
      <c r="L17" s="758" t="s">
        <v>0</v>
      </c>
      <c r="M17" s="757">
        <v>888</v>
      </c>
      <c r="N17" s="757">
        <v>969</v>
      </c>
      <c r="O17" s="759">
        <v>1160</v>
      </c>
      <c r="P17" s="97"/>
      <c r="Q17" s="97"/>
      <c r="R17" s="101"/>
      <c r="S17" s="219" t="s">
        <v>195</v>
      </c>
      <c r="T17" s="220" t="str">
        <f t="shared" si="0"/>
        <v>-</v>
      </c>
      <c r="U17" s="221" t="str">
        <f t="shared" si="0"/>
        <v>-</v>
      </c>
      <c r="V17" s="221" t="str">
        <f t="shared" si="0"/>
        <v>-</v>
      </c>
      <c r="W17" s="221">
        <f t="shared" si="0"/>
        <v>494</v>
      </c>
      <c r="X17" s="221">
        <f t="shared" si="0"/>
        <v>506</v>
      </c>
      <c r="Y17" s="221" t="str">
        <f t="shared" si="0"/>
        <v>-</v>
      </c>
      <c r="Z17" s="221">
        <f t="shared" si="0"/>
        <v>531</v>
      </c>
      <c r="AA17" s="221" t="str">
        <f t="shared" si="0"/>
        <v>-</v>
      </c>
      <c r="AB17" s="221" t="str">
        <f t="shared" si="0"/>
        <v>-</v>
      </c>
      <c r="AC17" s="221">
        <f t="shared" si="0"/>
        <v>641</v>
      </c>
      <c r="AD17" s="221" t="str">
        <f t="shared" si="0"/>
        <v>-</v>
      </c>
      <c r="AE17" s="221">
        <f t="shared" si="0"/>
        <v>888</v>
      </c>
      <c r="AF17" s="221">
        <f t="shared" si="0"/>
        <v>969</v>
      </c>
      <c r="AG17" s="222">
        <f t="shared" si="0"/>
        <v>1160</v>
      </c>
      <c r="AI17" s="99"/>
    </row>
    <row r="18" spans="1:35" ht="21" customHeight="1" x14ac:dyDescent="0.25">
      <c r="A18" s="102" t="s">
        <v>196</v>
      </c>
      <c r="B18" s="750">
        <v>373</v>
      </c>
      <c r="C18" s="751">
        <v>387</v>
      </c>
      <c r="D18" s="751">
        <v>426</v>
      </c>
      <c r="E18" s="751">
        <v>441</v>
      </c>
      <c r="F18" s="751">
        <v>452</v>
      </c>
      <c r="G18" s="751">
        <v>475</v>
      </c>
      <c r="H18" s="751">
        <v>489</v>
      </c>
      <c r="I18" s="751">
        <v>505</v>
      </c>
      <c r="J18" s="751">
        <v>541</v>
      </c>
      <c r="K18" s="751">
        <v>594</v>
      </c>
      <c r="L18" s="751">
        <v>700</v>
      </c>
      <c r="M18" s="751">
        <v>840</v>
      </c>
      <c r="N18" s="751">
        <v>849</v>
      </c>
      <c r="O18" s="765">
        <v>1197</v>
      </c>
      <c r="P18" s="97"/>
      <c r="Q18" s="97"/>
      <c r="R18" s="98"/>
      <c r="S18" s="102" t="s">
        <v>196</v>
      </c>
      <c r="T18" s="106">
        <f t="shared" si="0"/>
        <v>373</v>
      </c>
      <c r="U18" s="107">
        <f t="shared" si="0"/>
        <v>387</v>
      </c>
      <c r="V18" s="107">
        <f t="shared" si="0"/>
        <v>426</v>
      </c>
      <c r="W18" s="108">
        <f t="shared" si="0"/>
        <v>441</v>
      </c>
      <c r="X18" s="108">
        <f t="shared" si="0"/>
        <v>452</v>
      </c>
      <c r="Y18" s="108">
        <f t="shared" si="0"/>
        <v>475</v>
      </c>
      <c r="Z18" s="108">
        <f t="shared" si="0"/>
        <v>489</v>
      </c>
      <c r="AA18" s="108">
        <f t="shared" si="0"/>
        <v>505</v>
      </c>
      <c r="AB18" s="108">
        <f t="shared" si="0"/>
        <v>541</v>
      </c>
      <c r="AC18" s="108">
        <f t="shared" si="0"/>
        <v>594</v>
      </c>
      <c r="AD18" s="108">
        <f t="shared" si="0"/>
        <v>700</v>
      </c>
      <c r="AE18" s="108">
        <f t="shared" si="0"/>
        <v>840</v>
      </c>
      <c r="AF18" s="108">
        <f t="shared" si="0"/>
        <v>849</v>
      </c>
      <c r="AG18" s="109">
        <f t="shared" si="0"/>
        <v>1197</v>
      </c>
      <c r="AI18" s="99"/>
    </row>
    <row r="19" spans="1:35" ht="21" customHeight="1" x14ac:dyDescent="0.25">
      <c r="A19" s="102" t="s">
        <v>197</v>
      </c>
      <c r="B19" s="761" t="s">
        <v>0</v>
      </c>
      <c r="C19" s="752" t="s">
        <v>0</v>
      </c>
      <c r="D19" s="752" t="s">
        <v>0</v>
      </c>
      <c r="E19" s="751">
        <v>622</v>
      </c>
      <c r="F19" s="751">
        <v>639</v>
      </c>
      <c r="G19" s="752" t="s">
        <v>0</v>
      </c>
      <c r="H19" s="751">
        <v>671</v>
      </c>
      <c r="I19" s="752" t="s">
        <v>0</v>
      </c>
      <c r="J19" s="752" t="s">
        <v>0</v>
      </c>
      <c r="K19" s="751">
        <v>821</v>
      </c>
      <c r="L19" s="752" t="s">
        <v>0</v>
      </c>
      <c r="M19" s="753">
        <v>1211</v>
      </c>
      <c r="N19" s="753">
        <v>1327</v>
      </c>
      <c r="O19" s="765">
        <v>1609</v>
      </c>
      <c r="P19" s="97"/>
      <c r="Q19" s="97"/>
      <c r="R19" s="114"/>
      <c r="S19" s="102" t="s">
        <v>197</v>
      </c>
      <c r="T19" s="110" t="str">
        <f t="shared" si="0"/>
        <v>-</v>
      </c>
      <c r="U19" s="111" t="str">
        <f t="shared" si="0"/>
        <v>-</v>
      </c>
      <c r="V19" s="112" t="str">
        <f t="shared" si="0"/>
        <v>-</v>
      </c>
      <c r="W19" s="107">
        <f t="shared" si="0"/>
        <v>622</v>
      </c>
      <c r="X19" s="107">
        <f t="shared" si="0"/>
        <v>639</v>
      </c>
      <c r="Y19" s="107" t="str">
        <f t="shared" si="0"/>
        <v>-</v>
      </c>
      <c r="Z19" s="107">
        <f t="shared" si="0"/>
        <v>671</v>
      </c>
      <c r="AA19" s="107" t="str">
        <f t="shared" si="0"/>
        <v>-</v>
      </c>
      <c r="AB19" s="107" t="str">
        <f t="shared" si="0"/>
        <v>-</v>
      </c>
      <c r="AC19" s="107">
        <f t="shared" si="0"/>
        <v>821</v>
      </c>
      <c r="AD19" s="107" t="str">
        <f t="shared" si="0"/>
        <v>-</v>
      </c>
      <c r="AE19" s="107">
        <f t="shared" si="0"/>
        <v>1211</v>
      </c>
      <c r="AF19" s="107">
        <f t="shared" si="0"/>
        <v>1327</v>
      </c>
      <c r="AG19" s="113">
        <f t="shared" si="0"/>
        <v>1609</v>
      </c>
      <c r="AI19" s="99"/>
    </row>
    <row r="20" spans="1:35" ht="21" customHeight="1" x14ac:dyDescent="0.25">
      <c r="A20" s="100" t="s">
        <v>198</v>
      </c>
      <c r="B20" s="756">
        <v>594</v>
      </c>
      <c r="C20" s="757">
        <v>682</v>
      </c>
      <c r="D20" s="757">
        <v>750</v>
      </c>
      <c r="E20" s="758" t="s">
        <v>0</v>
      </c>
      <c r="F20" s="758" t="s">
        <v>0</v>
      </c>
      <c r="G20" s="758" t="s">
        <v>0</v>
      </c>
      <c r="H20" s="758" t="s">
        <v>0</v>
      </c>
      <c r="I20" s="758" t="s">
        <v>0</v>
      </c>
      <c r="J20" s="758" t="s">
        <v>0</v>
      </c>
      <c r="K20" s="758" t="s">
        <v>0</v>
      </c>
      <c r="L20" s="758" t="s">
        <v>0</v>
      </c>
      <c r="M20" s="758" t="s">
        <v>0</v>
      </c>
      <c r="N20" s="758" t="s">
        <v>0</v>
      </c>
      <c r="O20" s="760" t="s">
        <v>0</v>
      </c>
      <c r="P20" s="97"/>
      <c r="Q20" s="97"/>
      <c r="R20" s="101"/>
      <c r="S20" s="219" t="s">
        <v>198</v>
      </c>
      <c r="T20" s="220">
        <f t="shared" si="0"/>
        <v>594</v>
      </c>
      <c r="U20" s="221">
        <f t="shared" si="0"/>
        <v>682</v>
      </c>
      <c r="V20" s="221">
        <f t="shared" si="0"/>
        <v>750</v>
      </c>
      <c r="W20" s="221" t="str">
        <f t="shared" si="0"/>
        <v>-</v>
      </c>
      <c r="X20" s="221" t="str">
        <f t="shared" si="0"/>
        <v>-</v>
      </c>
      <c r="Y20" s="221" t="str">
        <f t="shared" si="0"/>
        <v>-</v>
      </c>
      <c r="Z20" s="221" t="str">
        <f t="shared" si="0"/>
        <v>-</v>
      </c>
      <c r="AA20" s="221" t="str">
        <f t="shared" si="0"/>
        <v>-</v>
      </c>
      <c r="AB20" s="221" t="str">
        <f t="shared" si="0"/>
        <v>-</v>
      </c>
      <c r="AC20" s="221" t="str">
        <f t="shared" si="0"/>
        <v>-</v>
      </c>
      <c r="AD20" s="221" t="str">
        <f t="shared" si="0"/>
        <v>-</v>
      </c>
      <c r="AE20" s="221" t="str">
        <f t="shared" si="0"/>
        <v>-</v>
      </c>
      <c r="AF20" s="221" t="str">
        <f t="shared" si="0"/>
        <v>-</v>
      </c>
      <c r="AG20" s="222" t="str">
        <f t="shared" si="0"/>
        <v>-</v>
      </c>
      <c r="AI20" s="99"/>
    </row>
    <row r="21" spans="1:35" ht="21" customHeight="1" x14ac:dyDescent="0.25">
      <c r="A21" s="100" t="s">
        <v>199</v>
      </c>
      <c r="B21" s="764" t="s">
        <v>0</v>
      </c>
      <c r="C21" s="758" t="s">
        <v>0</v>
      </c>
      <c r="D21" s="758" t="s">
        <v>0</v>
      </c>
      <c r="E21" s="757">
        <v>888</v>
      </c>
      <c r="F21" s="757">
        <v>916</v>
      </c>
      <c r="G21" s="757">
        <v>986</v>
      </c>
      <c r="H21" s="757">
        <v>988</v>
      </c>
      <c r="I21" s="766">
        <v>1040</v>
      </c>
      <c r="J21" s="766">
        <v>1058</v>
      </c>
      <c r="K21" s="766">
        <v>1183</v>
      </c>
      <c r="L21" s="766">
        <v>1260</v>
      </c>
      <c r="M21" s="766">
        <v>1410</v>
      </c>
      <c r="N21" s="766">
        <v>1572</v>
      </c>
      <c r="O21" s="767">
        <v>1995</v>
      </c>
      <c r="P21" s="97"/>
      <c r="Q21" s="97"/>
      <c r="R21" s="101"/>
      <c r="S21" s="219" t="s">
        <v>199</v>
      </c>
      <c r="T21" s="220" t="str">
        <f t="shared" si="0"/>
        <v>-</v>
      </c>
      <c r="U21" s="221" t="str">
        <f t="shared" si="0"/>
        <v>-</v>
      </c>
      <c r="V21" s="221" t="str">
        <f t="shared" si="0"/>
        <v>-</v>
      </c>
      <c r="W21" s="221">
        <f t="shared" si="0"/>
        <v>888</v>
      </c>
      <c r="X21" s="221">
        <f t="shared" si="0"/>
        <v>916</v>
      </c>
      <c r="Y21" s="221">
        <f t="shared" si="0"/>
        <v>986</v>
      </c>
      <c r="Z21" s="221">
        <f t="shared" si="0"/>
        <v>988</v>
      </c>
      <c r="AA21" s="221">
        <f t="shared" si="0"/>
        <v>1040</v>
      </c>
      <c r="AB21" s="221">
        <f t="shared" si="0"/>
        <v>1058</v>
      </c>
      <c r="AC21" s="221">
        <f t="shared" si="0"/>
        <v>1183</v>
      </c>
      <c r="AD21" s="221">
        <f t="shared" si="0"/>
        <v>1260</v>
      </c>
      <c r="AE21" s="221">
        <f t="shared" si="0"/>
        <v>1410</v>
      </c>
      <c r="AF21" s="221">
        <f t="shared" si="0"/>
        <v>1572</v>
      </c>
      <c r="AG21" s="222">
        <f t="shared" si="0"/>
        <v>1995</v>
      </c>
      <c r="AI21" s="99"/>
    </row>
    <row r="22" spans="1:35" ht="21" customHeight="1" x14ac:dyDescent="0.25">
      <c r="A22" s="102" t="s">
        <v>432</v>
      </c>
      <c r="B22" s="761" t="s">
        <v>0</v>
      </c>
      <c r="C22" s="752" t="s">
        <v>0</v>
      </c>
      <c r="D22" s="752" t="s">
        <v>0</v>
      </c>
      <c r="E22" s="753">
        <v>6950</v>
      </c>
      <c r="F22" s="752" t="s">
        <v>0</v>
      </c>
      <c r="G22" s="752" t="s">
        <v>0</v>
      </c>
      <c r="H22" s="768" t="s">
        <v>0</v>
      </c>
      <c r="I22" s="752" t="s">
        <v>0</v>
      </c>
      <c r="J22" s="752" t="s">
        <v>0</v>
      </c>
      <c r="K22" s="752" t="s">
        <v>0</v>
      </c>
      <c r="L22" s="752" t="s">
        <v>0</v>
      </c>
      <c r="M22" s="752" t="s">
        <v>0</v>
      </c>
      <c r="N22" s="752" t="s">
        <v>0</v>
      </c>
      <c r="O22" s="755" t="s">
        <v>0</v>
      </c>
      <c r="P22" s="97"/>
      <c r="Q22" s="97"/>
      <c r="R22" s="98"/>
      <c r="S22" s="102" t="s">
        <v>449</v>
      </c>
      <c r="T22" s="115" t="str">
        <f t="shared" si="0"/>
        <v>-</v>
      </c>
      <c r="U22" s="116" t="str">
        <f t="shared" si="0"/>
        <v>-</v>
      </c>
      <c r="V22" s="117" t="str">
        <f t="shared" si="0"/>
        <v>-</v>
      </c>
      <c r="W22" s="117">
        <f t="shared" si="0"/>
        <v>6950</v>
      </c>
      <c r="X22" s="117" t="str">
        <f t="shared" si="0"/>
        <v>-</v>
      </c>
      <c r="Y22" s="116" t="str">
        <f t="shared" si="0"/>
        <v>-</v>
      </c>
      <c r="Z22" s="117" t="str">
        <f t="shared" si="0"/>
        <v>-</v>
      </c>
      <c r="AA22" s="116" t="str">
        <f t="shared" si="0"/>
        <v>-</v>
      </c>
      <c r="AB22" s="116" t="str">
        <f t="shared" si="0"/>
        <v>-</v>
      </c>
      <c r="AC22" s="117" t="str">
        <f t="shared" si="0"/>
        <v>-</v>
      </c>
      <c r="AD22" s="116" t="str">
        <f t="shared" si="0"/>
        <v>-</v>
      </c>
      <c r="AE22" s="117" t="str">
        <f t="shared" si="0"/>
        <v>-</v>
      </c>
      <c r="AF22" s="117" t="str">
        <f t="shared" si="0"/>
        <v>-</v>
      </c>
      <c r="AG22" s="118" t="str">
        <f t="shared" si="0"/>
        <v>-</v>
      </c>
      <c r="AI22" s="99"/>
    </row>
    <row r="23" spans="1:35" ht="21" customHeight="1" x14ac:dyDescent="0.25">
      <c r="A23" s="100" t="s">
        <v>200</v>
      </c>
      <c r="B23" s="756">
        <v>689</v>
      </c>
      <c r="C23" s="758" t="s">
        <v>0</v>
      </c>
      <c r="D23" s="766">
        <v>1056</v>
      </c>
      <c r="E23" s="758" t="s">
        <v>0</v>
      </c>
      <c r="F23" s="758" t="s">
        <v>0</v>
      </c>
      <c r="G23" s="758" t="s">
        <v>0</v>
      </c>
      <c r="H23" s="758" t="s">
        <v>0</v>
      </c>
      <c r="I23" s="758" t="s">
        <v>0</v>
      </c>
      <c r="J23" s="758" t="s">
        <v>0</v>
      </c>
      <c r="K23" s="758" t="s">
        <v>0</v>
      </c>
      <c r="L23" s="758" t="s">
        <v>0</v>
      </c>
      <c r="M23" s="758" t="s">
        <v>0</v>
      </c>
      <c r="N23" s="758" t="s">
        <v>0</v>
      </c>
      <c r="O23" s="769" t="s">
        <v>0</v>
      </c>
      <c r="P23" s="97"/>
      <c r="Q23" s="97"/>
      <c r="R23" s="119"/>
      <c r="S23" s="219" t="s">
        <v>200</v>
      </c>
      <c r="T23" s="220">
        <f t="shared" si="0"/>
        <v>689</v>
      </c>
      <c r="U23" s="221" t="str">
        <f t="shared" si="0"/>
        <v>-</v>
      </c>
      <c r="V23" s="221">
        <f t="shared" si="0"/>
        <v>1056</v>
      </c>
      <c r="W23" s="221" t="str">
        <f t="shared" si="0"/>
        <v>-</v>
      </c>
      <c r="X23" s="221" t="str">
        <f t="shared" si="0"/>
        <v>-</v>
      </c>
      <c r="Y23" s="221" t="str">
        <f t="shared" si="0"/>
        <v>-</v>
      </c>
      <c r="Z23" s="221" t="str">
        <f t="shared" si="0"/>
        <v>-</v>
      </c>
      <c r="AA23" s="221" t="str">
        <f t="shared" si="0"/>
        <v>-</v>
      </c>
      <c r="AB23" s="221" t="str">
        <f t="shared" si="0"/>
        <v>-</v>
      </c>
      <c r="AC23" s="221" t="str">
        <f t="shared" si="0"/>
        <v>-</v>
      </c>
      <c r="AD23" s="221" t="str">
        <f t="shared" si="0"/>
        <v>-</v>
      </c>
      <c r="AE23" s="221" t="str">
        <f t="shared" si="0"/>
        <v>-</v>
      </c>
      <c r="AF23" s="221" t="str">
        <f t="shared" si="0"/>
        <v>-</v>
      </c>
      <c r="AG23" s="222" t="str">
        <f t="shared" si="0"/>
        <v>-</v>
      </c>
      <c r="AI23" s="99"/>
    </row>
    <row r="24" spans="1:35" ht="21" customHeight="1" x14ac:dyDescent="0.25">
      <c r="A24" s="100" t="s">
        <v>201</v>
      </c>
      <c r="B24" s="764" t="s">
        <v>0</v>
      </c>
      <c r="C24" s="758" t="s">
        <v>0</v>
      </c>
      <c r="D24" s="758" t="s">
        <v>0</v>
      </c>
      <c r="E24" s="766">
        <v>1530</v>
      </c>
      <c r="F24" s="766">
        <v>1616</v>
      </c>
      <c r="G24" s="758" t="s">
        <v>0</v>
      </c>
      <c r="H24" s="766">
        <v>1753</v>
      </c>
      <c r="I24" s="758" t="s">
        <v>0</v>
      </c>
      <c r="J24" s="758" t="s">
        <v>0</v>
      </c>
      <c r="K24" s="766">
        <v>2167</v>
      </c>
      <c r="L24" s="758" t="s">
        <v>0</v>
      </c>
      <c r="M24" s="766">
        <v>3108</v>
      </c>
      <c r="N24" s="766">
        <v>3584</v>
      </c>
      <c r="O24" s="767">
        <v>4559</v>
      </c>
      <c r="P24" s="97"/>
      <c r="Q24" s="97"/>
      <c r="R24" s="98"/>
      <c r="S24" s="219" t="s">
        <v>201</v>
      </c>
      <c r="T24" s="220" t="str">
        <f t="shared" si="0"/>
        <v>-</v>
      </c>
      <c r="U24" s="221" t="str">
        <f t="shared" si="0"/>
        <v>-</v>
      </c>
      <c r="V24" s="221" t="str">
        <f t="shared" si="0"/>
        <v>-</v>
      </c>
      <c r="W24" s="221">
        <f t="shared" si="0"/>
        <v>1530</v>
      </c>
      <c r="X24" s="221">
        <f t="shared" si="0"/>
        <v>1616</v>
      </c>
      <c r="Y24" s="221" t="str">
        <f t="shared" si="0"/>
        <v>-</v>
      </c>
      <c r="Z24" s="221">
        <f t="shared" si="0"/>
        <v>1753</v>
      </c>
      <c r="AA24" s="221" t="str">
        <f t="shared" si="0"/>
        <v>-</v>
      </c>
      <c r="AB24" s="221" t="str">
        <f t="shared" si="0"/>
        <v>-</v>
      </c>
      <c r="AC24" s="221">
        <f t="shared" si="0"/>
        <v>2167</v>
      </c>
      <c r="AD24" s="221" t="str">
        <f t="shared" si="0"/>
        <v>-</v>
      </c>
      <c r="AE24" s="221">
        <f t="shared" si="0"/>
        <v>3108</v>
      </c>
      <c r="AF24" s="221">
        <f t="shared" si="0"/>
        <v>3584</v>
      </c>
      <c r="AG24" s="222">
        <f t="shared" si="0"/>
        <v>4559</v>
      </c>
      <c r="AI24" s="99"/>
    </row>
    <row r="25" spans="1:35" ht="21" customHeight="1" x14ac:dyDescent="0.25">
      <c r="A25" s="100" t="s">
        <v>202</v>
      </c>
      <c r="B25" s="756">
        <v>689</v>
      </c>
      <c r="C25" s="757">
        <v>948</v>
      </c>
      <c r="D25" s="766">
        <v>1056</v>
      </c>
      <c r="E25" s="766">
        <v>1075</v>
      </c>
      <c r="F25" s="766">
        <v>1127</v>
      </c>
      <c r="G25" s="766">
        <v>1224</v>
      </c>
      <c r="H25" s="766">
        <v>1242</v>
      </c>
      <c r="I25" s="766">
        <v>1383</v>
      </c>
      <c r="J25" s="766">
        <v>1466</v>
      </c>
      <c r="K25" s="766">
        <v>1512</v>
      </c>
      <c r="L25" s="766">
        <v>1643</v>
      </c>
      <c r="M25" s="766">
        <v>2017</v>
      </c>
      <c r="N25" s="766">
        <v>2373</v>
      </c>
      <c r="O25" s="760" t="s">
        <v>0</v>
      </c>
      <c r="P25" s="97"/>
      <c r="Q25" s="97"/>
      <c r="R25" s="98"/>
      <c r="S25" s="219" t="s">
        <v>202</v>
      </c>
      <c r="T25" s="220">
        <f t="shared" si="0"/>
        <v>689</v>
      </c>
      <c r="U25" s="221">
        <f t="shared" si="0"/>
        <v>948</v>
      </c>
      <c r="V25" s="221">
        <f t="shared" si="0"/>
        <v>1056</v>
      </c>
      <c r="W25" s="221">
        <f t="shared" si="0"/>
        <v>1075</v>
      </c>
      <c r="X25" s="221">
        <f t="shared" si="0"/>
        <v>1127</v>
      </c>
      <c r="Y25" s="221">
        <f t="shared" si="0"/>
        <v>1224</v>
      </c>
      <c r="Z25" s="221">
        <f t="shared" si="0"/>
        <v>1242</v>
      </c>
      <c r="AA25" s="221">
        <f t="shared" si="0"/>
        <v>1383</v>
      </c>
      <c r="AB25" s="221">
        <f t="shared" si="0"/>
        <v>1466</v>
      </c>
      <c r="AC25" s="221">
        <f t="shared" si="0"/>
        <v>1512</v>
      </c>
      <c r="AD25" s="221">
        <f t="shared" si="0"/>
        <v>1643</v>
      </c>
      <c r="AE25" s="221">
        <f t="shared" si="0"/>
        <v>2017</v>
      </c>
      <c r="AF25" s="221">
        <f t="shared" si="0"/>
        <v>2373</v>
      </c>
      <c r="AG25" s="222" t="str">
        <f t="shared" si="0"/>
        <v>-</v>
      </c>
      <c r="AI25" s="99"/>
    </row>
    <row r="26" spans="1:35" ht="21" customHeight="1" x14ac:dyDescent="0.25">
      <c r="A26" s="102" t="s">
        <v>203</v>
      </c>
      <c r="B26" s="750">
        <v>487</v>
      </c>
      <c r="C26" s="751">
        <v>555</v>
      </c>
      <c r="D26" s="751">
        <v>612</v>
      </c>
      <c r="E26" s="770">
        <v>627</v>
      </c>
      <c r="F26" s="751">
        <v>663</v>
      </c>
      <c r="G26" s="752" t="s">
        <v>0</v>
      </c>
      <c r="H26" s="751">
        <v>706</v>
      </c>
      <c r="I26" s="752" t="s">
        <v>0</v>
      </c>
      <c r="J26" s="752" t="s">
        <v>0</v>
      </c>
      <c r="K26" s="751">
        <v>876</v>
      </c>
      <c r="L26" s="751">
        <v>913</v>
      </c>
      <c r="M26" s="753">
        <v>1008</v>
      </c>
      <c r="N26" s="753">
        <v>1130</v>
      </c>
      <c r="O26" s="765">
        <v>1480</v>
      </c>
      <c r="P26" s="97"/>
      <c r="Q26" s="97"/>
      <c r="R26" s="101"/>
      <c r="S26" s="102" t="s">
        <v>203</v>
      </c>
      <c r="T26" s="115">
        <f t="shared" si="0"/>
        <v>487</v>
      </c>
      <c r="U26" s="116">
        <f t="shared" si="0"/>
        <v>555</v>
      </c>
      <c r="V26" s="117">
        <f t="shared" si="0"/>
        <v>612</v>
      </c>
      <c r="W26" s="117">
        <f t="shared" si="0"/>
        <v>627</v>
      </c>
      <c r="X26" s="117">
        <f t="shared" si="0"/>
        <v>663</v>
      </c>
      <c r="Y26" s="116" t="str">
        <f t="shared" si="0"/>
        <v>-</v>
      </c>
      <c r="Z26" s="117">
        <f t="shared" si="0"/>
        <v>706</v>
      </c>
      <c r="AA26" s="116" t="str">
        <f t="shared" si="0"/>
        <v>-</v>
      </c>
      <c r="AB26" s="116" t="str">
        <f t="shared" si="0"/>
        <v>-</v>
      </c>
      <c r="AC26" s="117">
        <f t="shared" si="0"/>
        <v>876</v>
      </c>
      <c r="AD26" s="116">
        <f t="shared" si="0"/>
        <v>913</v>
      </c>
      <c r="AE26" s="117">
        <f t="shared" si="0"/>
        <v>1008</v>
      </c>
      <c r="AF26" s="117">
        <f t="shared" si="0"/>
        <v>1130</v>
      </c>
      <c r="AG26" s="118">
        <f t="shared" si="0"/>
        <v>1480</v>
      </c>
      <c r="AI26" s="99"/>
    </row>
    <row r="27" spans="1:35" ht="21" customHeight="1" x14ac:dyDescent="0.25">
      <c r="A27" s="102" t="s">
        <v>204</v>
      </c>
      <c r="B27" s="761" t="s">
        <v>0</v>
      </c>
      <c r="C27" s="752" t="s">
        <v>0</v>
      </c>
      <c r="D27" s="752" t="s">
        <v>0</v>
      </c>
      <c r="E27" s="753">
        <v>1063</v>
      </c>
      <c r="F27" s="753">
        <v>1090</v>
      </c>
      <c r="G27" s="752" t="s">
        <v>0</v>
      </c>
      <c r="H27" s="753">
        <v>1174</v>
      </c>
      <c r="I27" s="752" t="s">
        <v>0</v>
      </c>
      <c r="J27" s="752" t="s">
        <v>0</v>
      </c>
      <c r="K27" s="753">
        <v>1503</v>
      </c>
      <c r="L27" s="752" t="s">
        <v>0</v>
      </c>
      <c r="M27" s="753">
        <v>1741</v>
      </c>
      <c r="N27" s="753">
        <v>1923</v>
      </c>
      <c r="O27" s="765">
        <v>2614</v>
      </c>
      <c r="P27" s="97"/>
      <c r="Q27" s="97"/>
      <c r="R27" s="98"/>
      <c r="S27" s="102" t="s">
        <v>204</v>
      </c>
      <c r="T27" s="115" t="str">
        <f t="shared" si="0"/>
        <v>-</v>
      </c>
      <c r="U27" s="116" t="str">
        <f t="shared" si="0"/>
        <v>-</v>
      </c>
      <c r="V27" s="117" t="str">
        <f t="shared" si="0"/>
        <v>-</v>
      </c>
      <c r="W27" s="117">
        <f t="shared" si="0"/>
        <v>1063</v>
      </c>
      <c r="X27" s="117">
        <f t="shared" si="0"/>
        <v>1090</v>
      </c>
      <c r="Y27" s="116" t="str">
        <f t="shared" si="0"/>
        <v>-</v>
      </c>
      <c r="Z27" s="117">
        <f t="shared" si="0"/>
        <v>1174</v>
      </c>
      <c r="AA27" s="116" t="str">
        <f t="shared" si="0"/>
        <v>-</v>
      </c>
      <c r="AB27" s="116" t="str">
        <f t="shared" si="0"/>
        <v>-</v>
      </c>
      <c r="AC27" s="117">
        <f t="shared" si="0"/>
        <v>1503</v>
      </c>
      <c r="AD27" s="116" t="str">
        <f t="shared" si="0"/>
        <v>-</v>
      </c>
      <c r="AE27" s="117">
        <f t="shared" si="0"/>
        <v>1741</v>
      </c>
      <c r="AF27" s="117">
        <f t="shared" si="0"/>
        <v>1923</v>
      </c>
      <c r="AG27" s="118">
        <f t="shared" si="0"/>
        <v>2614</v>
      </c>
      <c r="AI27" s="99"/>
    </row>
    <row r="28" spans="1:35" ht="21" customHeight="1" x14ac:dyDescent="0.25">
      <c r="A28" s="102" t="s">
        <v>205</v>
      </c>
      <c r="B28" s="750">
        <v>487</v>
      </c>
      <c r="C28" s="751">
        <v>555</v>
      </c>
      <c r="D28" s="751">
        <v>612</v>
      </c>
      <c r="E28" s="751">
        <v>627</v>
      </c>
      <c r="F28" s="751">
        <v>663</v>
      </c>
      <c r="G28" s="751">
        <v>683</v>
      </c>
      <c r="H28" s="751">
        <v>706</v>
      </c>
      <c r="I28" s="751">
        <v>811</v>
      </c>
      <c r="J28" s="751">
        <v>832</v>
      </c>
      <c r="K28" s="751">
        <v>876</v>
      </c>
      <c r="L28" s="751">
        <v>913</v>
      </c>
      <c r="M28" s="753">
        <v>1008</v>
      </c>
      <c r="N28" s="753">
        <v>1130</v>
      </c>
      <c r="O28" s="762" t="s">
        <v>0</v>
      </c>
      <c r="P28" s="97"/>
      <c r="Q28" s="97"/>
      <c r="R28" s="98"/>
      <c r="S28" s="102" t="s">
        <v>205</v>
      </c>
      <c r="T28" s="115">
        <f t="shared" si="0"/>
        <v>487</v>
      </c>
      <c r="U28" s="116">
        <f t="shared" si="0"/>
        <v>555</v>
      </c>
      <c r="V28" s="117">
        <f t="shared" si="0"/>
        <v>612</v>
      </c>
      <c r="W28" s="117">
        <f t="shared" si="0"/>
        <v>627</v>
      </c>
      <c r="X28" s="117">
        <f t="shared" si="0"/>
        <v>663</v>
      </c>
      <c r="Y28" s="116">
        <f t="shared" si="0"/>
        <v>683</v>
      </c>
      <c r="Z28" s="117">
        <f t="shared" si="0"/>
        <v>706</v>
      </c>
      <c r="AA28" s="116">
        <f t="shared" si="0"/>
        <v>811</v>
      </c>
      <c r="AB28" s="116">
        <f t="shared" si="0"/>
        <v>832</v>
      </c>
      <c r="AC28" s="117">
        <f t="shared" si="0"/>
        <v>876</v>
      </c>
      <c r="AD28" s="116">
        <f t="shared" si="0"/>
        <v>913</v>
      </c>
      <c r="AE28" s="117">
        <f t="shared" si="0"/>
        <v>1008</v>
      </c>
      <c r="AF28" s="117">
        <f t="shared" si="0"/>
        <v>1130</v>
      </c>
      <c r="AG28" s="118" t="str">
        <f t="shared" si="0"/>
        <v>-</v>
      </c>
      <c r="AI28" s="99"/>
    </row>
    <row r="29" spans="1:35" ht="21" customHeight="1" x14ac:dyDescent="0.25">
      <c r="A29" s="102" t="s">
        <v>206</v>
      </c>
      <c r="B29" s="761" t="s">
        <v>0</v>
      </c>
      <c r="C29" s="752" t="s">
        <v>0</v>
      </c>
      <c r="D29" s="752" t="s">
        <v>0</v>
      </c>
      <c r="E29" s="753">
        <v>1063</v>
      </c>
      <c r="F29" s="753">
        <v>1090</v>
      </c>
      <c r="G29" s="752" t="s">
        <v>0</v>
      </c>
      <c r="H29" s="753">
        <v>1174</v>
      </c>
      <c r="I29" s="752" t="s">
        <v>0</v>
      </c>
      <c r="J29" s="752" t="s">
        <v>0</v>
      </c>
      <c r="K29" s="753">
        <v>1503</v>
      </c>
      <c r="L29" s="752" t="s">
        <v>0</v>
      </c>
      <c r="M29" s="753">
        <v>1741</v>
      </c>
      <c r="N29" s="753">
        <v>1923</v>
      </c>
      <c r="O29" s="762" t="s">
        <v>0</v>
      </c>
      <c r="P29" s="97"/>
      <c r="Q29" s="97"/>
      <c r="R29" s="98"/>
      <c r="S29" s="102" t="s">
        <v>206</v>
      </c>
      <c r="T29" s="115" t="str">
        <f t="shared" si="0"/>
        <v>-</v>
      </c>
      <c r="U29" s="116" t="str">
        <f t="shared" si="0"/>
        <v>-</v>
      </c>
      <c r="V29" s="117" t="str">
        <f t="shared" si="0"/>
        <v>-</v>
      </c>
      <c r="W29" s="117">
        <f t="shared" ref="W29:AG41" si="15">IFERROR(E29*(1-$T$1),"-")</f>
        <v>1063</v>
      </c>
      <c r="X29" s="117">
        <f t="shared" si="15"/>
        <v>1090</v>
      </c>
      <c r="Y29" s="116" t="str">
        <f t="shared" si="15"/>
        <v>-</v>
      </c>
      <c r="Z29" s="117">
        <f t="shared" si="15"/>
        <v>1174</v>
      </c>
      <c r="AA29" s="116" t="str">
        <f t="shared" si="15"/>
        <v>-</v>
      </c>
      <c r="AB29" s="116" t="str">
        <f t="shared" si="15"/>
        <v>-</v>
      </c>
      <c r="AC29" s="117">
        <f t="shared" si="15"/>
        <v>1503</v>
      </c>
      <c r="AD29" s="116" t="str">
        <f t="shared" si="15"/>
        <v>-</v>
      </c>
      <c r="AE29" s="117">
        <f t="shared" si="15"/>
        <v>1741</v>
      </c>
      <c r="AF29" s="117">
        <f t="shared" si="15"/>
        <v>1923</v>
      </c>
      <c r="AG29" s="118" t="str">
        <f t="shared" si="15"/>
        <v>-</v>
      </c>
      <c r="AI29" s="99"/>
    </row>
    <row r="30" spans="1:35" ht="21" customHeight="1" x14ac:dyDescent="0.25">
      <c r="A30" s="100" t="s">
        <v>207</v>
      </c>
      <c r="B30" s="756">
        <v>493</v>
      </c>
      <c r="C30" s="757">
        <v>576</v>
      </c>
      <c r="D30" s="757">
        <v>632</v>
      </c>
      <c r="E30" s="757">
        <v>659</v>
      </c>
      <c r="F30" s="757">
        <v>690</v>
      </c>
      <c r="G30" s="757">
        <v>717</v>
      </c>
      <c r="H30" s="757">
        <v>742</v>
      </c>
      <c r="I30" s="757">
        <v>772</v>
      </c>
      <c r="J30" s="757">
        <v>799</v>
      </c>
      <c r="K30" s="757">
        <v>863</v>
      </c>
      <c r="L30" s="757">
        <v>919</v>
      </c>
      <c r="M30" s="766">
        <v>1031</v>
      </c>
      <c r="N30" s="766">
        <v>1144</v>
      </c>
      <c r="O30" s="767">
        <v>1437</v>
      </c>
      <c r="P30" s="97"/>
      <c r="Q30" s="97"/>
      <c r="R30" s="101"/>
      <c r="S30" s="219" t="s">
        <v>207</v>
      </c>
      <c r="T30" s="220">
        <f t="shared" ref="T30:T41" si="16">IFERROR(B30*(1-$T$1),"-")</f>
        <v>493</v>
      </c>
      <c r="U30" s="221">
        <f t="shared" ref="U30:U41" si="17">IFERROR(C30*(1-$T$1),"-")</f>
        <v>576</v>
      </c>
      <c r="V30" s="221">
        <f t="shared" ref="V30:V41" si="18">IFERROR(D30*(1-$T$1),"-")</f>
        <v>632</v>
      </c>
      <c r="W30" s="221">
        <f t="shared" si="15"/>
        <v>659</v>
      </c>
      <c r="X30" s="221">
        <f t="shared" si="15"/>
        <v>690</v>
      </c>
      <c r="Y30" s="221">
        <f t="shared" si="15"/>
        <v>717</v>
      </c>
      <c r="Z30" s="221">
        <f t="shared" si="15"/>
        <v>742</v>
      </c>
      <c r="AA30" s="221">
        <f t="shared" si="15"/>
        <v>772</v>
      </c>
      <c r="AB30" s="221">
        <f t="shared" si="15"/>
        <v>799</v>
      </c>
      <c r="AC30" s="221">
        <f t="shared" si="15"/>
        <v>863</v>
      </c>
      <c r="AD30" s="221">
        <f t="shared" si="15"/>
        <v>919</v>
      </c>
      <c r="AE30" s="221">
        <f t="shared" si="15"/>
        <v>1031</v>
      </c>
      <c r="AF30" s="221">
        <f t="shared" si="15"/>
        <v>1144</v>
      </c>
      <c r="AG30" s="222">
        <f t="shared" si="15"/>
        <v>1437</v>
      </c>
      <c r="AI30" s="99"/>
    </row>
    <row r="31" spans="1:35" ht="21" customHeight="1" x14ac:dyDescent="0.25">
      <c r="A31" s="100" t="s">
        <v>208</v>
      </c>
      <c r="B31" s="764" t="s">
        <v>0</v>
      </c>
      <c r="C31" s="758" t="s">
        <v>0</v>
      </c>
      <c r="D31" s="758" t="s">
        <v>0</v>
      </c>
      <c r="E31" s="766">
        <v>1061</v>
      </c>
      <c r="F31" s="766">
        <v>1107</v>
      </c>
      <c r="G31" s="758" t="s">
        <v>0</v>
      </c>
      <c r="H31" s="766">
        <v>1190</v>
      </c>
      <c r="I31" s="758" t="s">
        <v>0</v>
      </c>
      <c r="J31" s="758" t="s">
        <v>0</v>
      </c>
      <c r="K31" s="766">
        <v>1367</v>
      </c>
      <c r="L31" s="758" t="s">
        <v>0</v>
      </c>
      <c r="M31" s="766">
        <v>1635</v>
      </c>
      <c r="N31" s="766">
        <v>1810</v>
      </c>
      <c r="O31" s="759">
        <v>2251</v>
      </c>
      <c r="P31" s="97"/>
      <c r="Q31" s="97"/>
      <c r="R31" s="101"/>
      <c r="S31" s="219" t="s">
        <v>208</v>
      </c>
      <c r="T31" s="220" t="str">
        <f t="shared" si="16"/>
        <v>-</v>
      </c>
      <c r="U31" s="221" t="str">
        <f t="shared" si="17"/>
        <v>-</v>
      </c>
      <c r="V31" s="221" t="str">
        <f t="shared" si="18"/>
        <v>-</v>
      </c>
      <c r="W31" s="221">
        <f t="shared" si="15"/>
        <v>1061</v>
      </c>
      <c r="X31" s="221">
        <f t="shared" si="15"/>
        <v>1107</v>
      </c>
      <c r="Y31" s="221" t="str">
        <f t="shared" si="15"/>
        <v>-</v>
      </c>
      <c r="Z31" s="221">
        <f t="shared" si="15"/>
        <v>1190</v>
      </c>
      <c r="AA31" s="221" t="str">
        <f t="shared" si="15"/>
        <v>-</v>
      </c>
      <c r="AB31" s="221" t="str">
        <f t="shared" si="15"/>
        <v>-</v>
      </c>
      <c r="AC31" s="221">
        <f t="shared" si="15"/>
        <v>1367</v>
      </c>
      <c r="AD31" s="221" t="str">
        <f t="shared" si="15"/>
        <v>-</v>
      </c>
      <c r="AE31" s="221">
        <f t="shared" si="15"/>
        <v>1635</v>
      </c>
      <c r="AF31" s="221">
        <f t="shared" si="15"/>
        <v>1810</v>
      </c>
      <c r="AG31" s="222">
        <f t="shared" si="15"/>
        <v>2251</v>
      </c>
      <c r="AI31" s="99"/>
    </row>
    <row r="32" spans="1:35" ht="21" customHeight="1" x14ac:dyDescent="0.25">
      <c r="A32" s="102" t="s">
        <v>209</v>
      </c>
      <c r="B32" s="750">
        <v>203</v>
      </c>
      <c r="C32" s="751">
        <v>233</v>
      </c>
      <c r="D32" s="751">
        <v>249</v>
      </c>
      <c r="E32" s="751">
        <v>252</v>
      </c>
      <c r="F32" s="751">
        <v>259</v>
      </c>
      <c r="G32" s="751">
        <v>271</v>
      </c>
      <c r="H32" s="751">
        <v>278</v>
      </c>
      <c r="I32" s="751">
        <v>284</v>
      </c>
      <c r="J32" s="751">
        <v>292</v>
      </c>
      <c r="K32" s="751">
        <v>313</v>
      </c>
      <c r="L32" s="751">
        <v>342</v>
      </c>
      <c r="M32" s="771" t="s">
        <v>0</v>
      </c>
      <c r="N32" s="752" t="s">
        <v>0</v>
      </c>
      <c r="O32" s="772">
        <v>498</v>
      </c>
      <c r="P32" s="97"/>
      <c r="Q32" s="97"/>
      <c r="R32" s="101"/>
      <c r="S32" s="102" t="s">
        <v>209</v>
      </c>
      <c r="T32" s="103">
        <f t="shared" si="16"/>
        <v>203</v>
      </c>
      <c r="U32" s="104">
        <f t="shared" si="17"/>
        <v>233</v>
      </c>
      <c r="V32" s="104">
        <f t="shared" si="18"/>
        <v>249</v>
      </c>
      <c r="W32" s="104">
        <f t="shared" si="15"/>
        <v>252</v>
      </c>
      <c r="X32" s="104">
        <f t="shared" si="15"/>
        <v>259</v>
      </c>
      <c r="Y32" s="104">
        <f t="shared" si="15"/>
        <v>271</v>
      </c>
      <c r="Z32" s="104">
        <f t="shared" si="15"/>
        <v>278</v>
      </c>
      <c r="AA32" s="104">
        <f t="shared" si="15"/>
        <v>284</v>
      </c>
      <c r="AB32" s="104">
        <f t="shared" si="15"/>
        <v>292</v>
      </c>
      <c r="AC32" s="104">
        <f t="shared" si="15"/>
        <v>313</v>
      </c>
      <c r="AD32" s="104">
        <f t="shared" si="15"/>
        <v>342</v>
      </c>
      <c r="AE32" s="104" t="str">
        <f t="shared" si="15"/>
        <v>-</v>
      </c>
      <c r="AF32" s="104" t="str">
        <f t="shared" si="15"/>
        <v>-</v>
      </c>
      <c r="AG32" s="120">
        <f t="shared" si="15"/>
        <v>498</v>
      </c>
      <c r="AI32" s="99"/>
    </row>
    <row r="33" spans="1:35" ht="21" customHeight="1" x14ac:dyDescent="0.25">
      <c r="A33" s="102" t="s">
        <v>210</v>
      </c>
      <c r="B33" s="761" t="s">
        <v>0</v>
      </c>
      <c r="C33" s="752" t="s">
        <v>0</v>
      </c>
      <c r="D33" s="752" t="s">
        <v>0</v>
      </c>
      <c r="E33" s="751">
        <v>384</v>
      </c>
      <c r="F33" s="751">
        <v>391</v>
      </c>
      <c r="G33" s="752" t="s">
        <v>0</v>
      </c>
      <c r="H33" s="751">
        <v>417</v>
      </c>
      <c r="I33" s="752" t="s">
        <v>0</v>
      </c>
      <c r="J33" s="752" t="s">
        <v>0</v>
      </c>
      <c r="K33" s="751">
        <v>473</v>
      </c>
      <c r="L33" s="752" t="s">
        <v>0</v>
      </c>
      <c r="M33" s="751">
        <v>559</v>
      </c>
      <c r="N33" s="751">
        <v>610</v>
      </c>
      <c r="O33" s="773">
        <v>760</v>
      </c>
      <c r="P33" s="97"/>
      <c r="Q33" s="97"/>
      <c r="S33" s="102" t="s">
        <v>210</v>
      </c>
      <c r="T33" s="121" t="str">
        <f t="shared" si="16"/>
        <v>-</v>
      </c>
      <c r="U33" s="122" t="str">
        <f t="shared" si="17"/>
        <v>-</v>
      </c>
      <c r="V33" s="122" t="str">
        <f t="shared" si="18"/>
        <v>-</v>
      </c>
      <c r="W33" s="123">
        <f t="shared" si="15"/>
        <v>384</v>
      </c>
      <c r="X33" s="123">
        <f t="shared" si="15"/>
        <v>391</v>
      </c>
      <c r="Y33" s="123" t="str">
        <f t="shared" si="15"/>
        <v>-</v>
      </c>
      <c r="Z33" s="123">
        <f t="shared" si="15"/>
        <v>417</v>
      </c>
      <c r="AA33" s="123" t="str">
        <f t="shared" si="15"/>
        <v>-</v>
      </c>
      <c r="AB33" s="123" t="str">
        <f t="shared" si="15"/>
        <v>-</v>
      </c>
      <c r="AC33" s="123">
        <f t="shared" si="15"/>
        <v>473</v>
      </c>
      <c r="AD33" s="123" t="str">
        <f t="shared" si="15"/>
        <v>-</v>
      </c>
      <c r="AE33" s="123">
        <f t="shared" si="15"/>
        <v>559</v>
      </c>
      <c r="AF33" s="123">
        <f t="shared" si="15"/>
        <v>610</v>
      </c>
      <c r="AG33" s="113">
        <f t="shared" si="15"/>
        <v>760</v>
      </c>
      <c r="AI33" s="99"/>
    </row>
    <row r="34" spans="1:35" ht="21" customHeight="1" x14ac:dyDescent="0.25">
      <c r="A34" s="100" t="s">
        <v>211</v>
      </c>
      <c r="B34" s="756">
        <v>361</v>
      </c>
      <c r="C34" s="757">
        <v>381</v>
      </c>
      <c r="D34" s="757">
        <v>416</v>
      </c>
      <c r="E34" s="757">
        <v>430</v>
      </c>
      <c r="F34" s="757">
        <v>438</v>
      </c>
      <c r="G34" s="757">
        <v>476</v>
      </c>
      <c r="H34" s="757">
        <v>480</v>
      </c>
      <c r="I34" s="757">
        <v>494</v>
      </c>
      <c r="J34" s="757">
        <v>514</v>
      </c>
      <c r="K34" s="757">
        <v>546</v>
      </c>
      <c r="L34" s="757">
        <v>600</v>
      </c>
      <c r="M34" s="757">
        <v>646</v>
      </c>
      <c r="N34" s="757">
        <v>706</v>
      </c>
      <c r="O34" s="774">
        <v>892</v>
      </c>
      <c r="P34" s="97"/>
      <c r="Q34" s="97"/>
      <c r="R34" s="101"/>
      <c r="S34" s="219" t="s">
        <v>211</v>
      </c>
      <c r="T34" s="220">
        <f t="shared" si="16"/>
        <v>361</v>
      </c>
      <c r="U34" s="221">
        <f t="shared" si="17"/>
        <v>381</v>
      </c>
      <c r="V34" s="221">
        <f t="shared" si="18"/>
        <v>416</v>
      </c>
      <c r="W34" s="221">
        <f t="shared" si="15"/>
        <v>430</v>
      </c>
      <c r="X34" s="221">
        <f t="shared" si="15"/>
        <v>438</v>
      </c>
      <c r="Y34" s="221">
        <f t="shared" si="15"/>
        <v>476</v>
      </c>
      <c r="Z34" s="221">
        <f t="shared" si="15"/>
        <v>480</v>
      </c>
      <c r="AA34" s="221">
        <f t="shared" si="15"/>
        <v>494</v>
      </c>
      <c r="AB34" s="221">
        <f t="shared" si="15"/>
        <v>514</v>
      </c>
      <c r="AC34" s="221">
        <f t="shared" si="15"/>
        <v>546</v>
      </c>
      <c r="AD34" s="221">
        <f t="shared" si="15"/>
        <v>600</v>
      </c>
      <c r="AE34" s="221">
        <f t="shared" si="15"/>
        <v>646</v>
      </c>
      <c r="AF34" s="221">
        <f t="shared" si="15"/>
        <v>706</v>
      </c>
      <c r="AG34" s="222">
        <f t="shared" si="15"/>
        <v>892</v>
      </c>
      <c r="AI34" s="99"/>
    </row>
    <row r="35" spans="1:35" ht="21" customHeight="1" x14ac:dyDescent="0.25">
      <c r="A35" s="100" t="s">
        <v>212</v>
      </c>
      <c r="B35" s="764" t="s">
        <v>0</v>
      </c>
      <c r="C35" s="758" t="s">
        <v>0</v>
      </c>
      <c r="D35" s="758" t="s">
        <v>0</v>
      </c>
      <c r="E35" s="757">
        <v>722</v>
      </c>
      <c r="F35" s="757">
        <v>748</v>
      </c>
      <c r="G35" s="758" t="s">
        <v>0</v>
      </c>
      <c r="H35" s="757">
        <v>790</v>
      </c>
      <c r="I35" s="758" t="s">
        <v>0</v>
      </c>
      <c r="J35" s="758" t="s">
        <v>0</v>
      </c>
      <c r="K35" s="757">
        <v>907</v>
      </c>
      <c r="L35" s="758" t="s">
        <v>0</v>
      </c>
      <c r="M35" s="766">
        <v>1074</v>
      </c>
      <c r="N35" s="766">
        <v>1188</v>
      </c>
      <c r="O35" s="759">
        <v>1476</v>
      </c>
      <c r="P35" s="97"/>
      <c r="Q35" s="97"/>
      <c r="R35" s="101"/>
      <c r="S35" s="219" t="s">
        <v>212</v>
      </c>
      <c r="T35" s="220" t="str">
        <f t="shared" si="16"/>
        <v>-</v>
      </c>
      <c r="U35" s="221" t="str">
        <f t="shared" si="17"/>
        <v>-</v>
      </c>
      <c r="V35" s="221" t="str">
        <f t="shared" si="18"/>
        <v>-</v>
      </c>
      <c r="W35" s="221">
        <f t="shared" si="15"/>
        <v>722</v>
      </c>
      <c r="X35" s="221">
        <f t="shared" si="15"/>
        <v>748</v>
      </c>
      <c r="Y35" s="221" t="str">
        <f t="shared" si="15"/>
        <v>-</v>
      </c>
      <c r="Z35" s="221">
        <f t="shared" si="15"/>
        <v>790</v>
      </c>
      <c r="AA35" s="221" t="str">
        <f t="shared" si="15"/>
        <v>-</v>
      </c>
      <c r="AB35" s="221" t="str">
        <f t="shared" si="15"/>
        <v>-</v>
      </c>
      <c r="AC35" s="221">
        <f t="shared" si="15"/>
        <v>907</v>
      </c>
      <c r="AD35" s="221" t="str">
        <f t="shared" si="15"/>
        <v>-</v>
      </c>
      <c r="AE35" s="221">
        <f t="shared" si="15"/>
        <v>1074</v>
      </c>
      <c r="AF35" s="221">
        <f t="shared" si="15"/>
        <v>1188</v>
      </c>
      <c r="AG35" s="222">
        <f t="shared" si="15"/>
        <v>1476</v>
      </c>
      <c r="AI35" s="99"/>
    </row>
    <row r="36" spans="1:35" ht="21" customHeight="1" x14ac:dyDescent="0.25">
      <c r="A36" s="102" t="s">
        <v>213</v>
      </c>
      <c r="B36" s="750">
        <v>516</v>
      </c>
      <c r="C36" s="751">
        <v>581</v>
      </c>
      <c r="D36" s="752" t="s">
        <v>0</v>
      </c>
      <c r="E36" s="752" t="s">
        <v>0</v>
      </c>
      <c r="F36" s="752" t="s">
        <v>0</v>
      </c>
      <c r="G36" s="751">
        <v>683</v>
      </c>
      <c r="H36" s="752" t="s">
        <v>0</v>
      </c>
      <c r="I36" s="751">
        <v>722</v>
      </c>
      <c r="J36" s="751">
        <v>736</v>
      </c>
      <c r="K36" s="752" t="s">
        <v>0</v>
      </c>
      <c r="L36" s="751">
        <v>824</v>
      </c>
      <c r="M36" s="752" t="s">
        <v>0</v>
      </c>
      <c r="N36" s="775">
        <v>639</v>
      </c>
      <c r="O36" s="755" t="s">
        <v>0</v>
      </c>
      <c r="P36" s="97"/>
      <c r="Q36" s="97"/>
      <c r="R36" s="101"/>
      <c r="S36" s="102" t="s">
        <v>213</v>
      </c>
      <c r="T36" s="124">
        <f t="shared" si="16"/>
        <v>516</v>
      </c>
      <c r="U36" s="125">
        <f t="shared" si="17"/>
        <v>581</v>
      </c>
      <c r="V36" s="125" t="str">
        <f t="shared" si="18"/>
        <v>-</v>
      </c>
      <c r="W36" s="126" t="str">
        <f t="shared" si="15"/>
        <v>-</v>
      </c>
      <c r="X36" s="126" t="str">
        <f t="shared" si="15"/>
        <v>-</v>
      </c>
      <c r="Y36" s="126">
        <f t="shared" si="15"/>
        <v>683</v>
      </c>
      <c r="Z36" s="126" t="str">
        <f t="shared" si="15"/>
        <v>-</v>
      </c>
      <c r="AA36" s="126">
        <f t="shared" si="15"/>
        <v>722</v>
      </c>
      <c r="AB36" s="126">
        <f t="shared" si="15"/>
        <v>736</v>
      </c>
      <c r="AC36" s="126" t="str">
        <f t="shared" si="15"/>
        <v>-</v>
      </c>
      <c r="AD36" s="126">
        <f t="shared" si="15"/>
        <v>824</v>
      </c>
      <c r="AE36" s="126" t="str">
        <f t="shared" si="15"/>
        <v>-</v>
      </c>
      <c r="AF36" s="533">
        <f t="shared" si="15"/>
        <v>639</v>
      </c>
      <c r="AG36" s="127" t="str">
        <f t="shared" si="15"/>
        <v>-</v>
      </c>
      <c r="AI36" s="99"/>
    </row>
    <row r="37" spans="1:35" ht="21" customHeight="1" x14ac:dyDescent="0.25">
      <c r="A37" s="102" t="s">
        <v>214</v>
      </c>
      <c r="B37" s="761" t="s">
        <v>0</v>
      </c>
      <c r="C37" s="752" t="s">
        <v>0</v>
      </c>
      <c r="D37" s="751">
        <v>813</v>
      </c>
      <c r="E37" s="751">
        <v>834</v>
      </c>
      <c r="F37" s="751">
        <v>845</v>
      </c>
      <c r="G37" s="752" t="s">
        <v>0</v>
      </c>
      <c r="H37" s="751">
        <v>905</v>
      </c>
      <c r="I37" s="752" t="s">
        <v>0</v>
      </c>
      <c r="J37" s="752" t="s">
        <v>0</v>
      </c>
      <c r="K37" s="753">
        <v>1025</v>
      </c>
      <c r="L37" s="752" t="s">
        <v>0</v>
      </c>
      <c r="M37" s="753">
        <v>1205</v>
      </c>
      <c r="N37" s="753">
        <v>1462</v>
      </c>
      <c r="O37" s="754">
        <v>1926</v>
      </c>
      <c r="P37" s="97"/>
      <c r="Q37" s="97"/>
      <c r="S37" s="102" t="s">
        <v>214</v>
      </c>
      <c r="T37" s="124" t="str">
        <f t="shared" si="16"/>
        <v>-</v>
      </c>
      <c r="U37" s="125" t="str">
        <f t="shared" si="17"/>
        <v>-</v>
      </c>
      <c r="V37" s="125">
        <f t="shared" si="18"/>
        <v>813</v>
      </c>
      <c r="W37" s="126">
        <f t="shared" si="15"/>
        <v>834</v>
      </c>
      <c r="X37" s="126">
        <f t="shared" si="15"/>
        <v>845</v>
      </c>
      <c r="Y37" s="126" t="str">
        <f t="shared" si="15"/>
        <v>-</v>
      </c>
      <c r="Z37" s="126">
        <f t="shared" si="15"/>
        <v>905</v>
      </c>
      <c r="AA37" s="126" t="str">
        <f t="shared" si="15"/>
        <v>-</v>
      </c>
      <c r="AB37" s="126" t="str">
        <f t="shared" si="15"/>
        <v>-</v>
      </c>
      <c r="AC37" s="126">
        <f t="shared" si="15"/>
        <v>1025</v>
      </c>
      <c r="AD37" s="126" t="str">
        <f t="shared" si="15"/>
        <v>-</v>
      </c>
      <c r="AE37" s="126">
        <f t="shared" si="15"/>
        <v>1205</v>
      </c>
      <c r="AF37" s="126">
        <f t="shared" si="15"/>
        <v>1462</v>
      </c>
      <c r="AG37" s="127">
        <f t="shared" si="15"/>
        <v>1926</v>
      </c>
      <c r="AI37" s="99"/>
    </row>
    <row r="38" spans="1:35" ht="21" customHeight="1" x14ac:dyDescent="0.25">
      <c r="A38" s="661" t="s">
        <v>553</v>
      </c>
      <c r="B38" s="776" t="s">
        <v>0</v>
      </c>
      <c r="C38" s="777" t="s">
        <v>0</v>
      </c>
      <c r="D38" s="777" t="s">
        <v>0</v>
      </c>
      <c r="E38" s="778">
        <v>1442</v>
      </c>
      <c r="F38" s="778">
        <v>1463</v>
      </c>
      <c r="G38" s="777" t="s">
        <v>0</v>
      </c>
      <c r="H38" s="777" t="s">
        <v>0</v>
      </c>
      <c r="I38" s="777" t="s">
        <v>0</v>
      </c>
      <c r="J38" s="777" t="s">
        <v>0</v>
      </c>
      <c r="K38" s="777" t="s">
        <v>0</v>
      </c>
      <c r="L38" s="777" t="s">
        <v>0</v>
      </c>
      <c r="M38" s="777" t="s">
        <v>0</v>
      </c>
      <c r="N38" s="777" t="s">
        <v>0</v>
      </c>
      <c r="O38" s="755" t="s">
        <v>0</v>
      </c>
      <c r="P38" s="97"/>
      <c r="Q38" s="97"/>
      <c r="S38" s="661" t="s">
        <v>553</v>
      </c>
      <c r="T38" s="124" t="str">
        <f t="shared" ref="T38" si="19">IFERROR(B38*(1-$T$1),"-")</f>
        <v>-</v>
      </c>
      <c r="U38" s="125" t="str">
        <f t="shared" ref="U38" si="20">IFERROR(C38*(1-$T$1),"-")</f>
        <v>-</v>
      </c>
      <c r="V38" s="125" t="str">
        <f t="shared" ref="V38" si="21">IFERROR(D38*(1-$T$1),"-")</f>
        <v>-</v>
      </c>
      <c r="W38" s="126">
        <f t="shared" ref="W38" si="22">IFERROR(E38*(1-$T$1),"-")</f>
        <v>1442</v>
      </c>
      <c r="X38" s="126">
        <f t="shared" ref="X38" si="23">IFERROR(F38*(1-$T$1),"-")</f>
        <v>1463</v>
      </c>
      <c r="Y38" s="126" t="str">
        <f t="shared" ref="Y38" si="24">IFERROR(G38*(1-$T$1),"-")</f>
        <v>-</v>
      </c>
      <c r="Z38" s="126" t="str">
        <f t="shared" ref="Z38" si="25">IFERROR(H38*(1-$T$1),"-")</f>
        <v>-</v>
      </c>
      <c r="AA38" s="126" t="str">
        <f t="shared" ref="AA38" si="26">IFERROR(I38*(1-$T$1),"-")</f>
        <v>-</v>
      </c>
      <c r="AB38" s="126" t="str">
        <f t="shared" ref="AB38" si="27">IFERROR(J38*(1-$T$1),"-")</f>
        <v>-</v>
      </c>
      <c r="AC38" s="126" t="str">
        <f t="shared" ref="AC38" si="28">IFERROR(K38*(1-$T$1),"-")</f>
        <v>-</v>
      </c>
      <c r="AD38" s="126" t="str">
        <f t="shared" ref="AD38" si="29">IFERROR(L38*(1-$T$1),"-")</f>
        <v>-</v>
      </c>
      <c r="AE38" s="126" t="str">
        <f t="shared" ref="AE38" si="30">IFERROR(M38*(1-$T$1),"-")</f>
        <v>-</v>
      </c>
      <c r="AF38" s="126" t="str">
        <f t="shared" ref="AF38" si="31">IFERROR(N38*(1-$T$1),"-")</f>
        <v>-</v>
      </c>
      <c r="AG38" s="127" t="str">
        <f t="shared" ref="AG38" si="32">IFERROR(O38*(1-$T$1),"-")</f>
        <v>-</v>
      </c>
      <c r="AI38" s="99"/>
    </row>
    <row r="39" spans="1:35" ht="21" customHeight="1" x14ac:dyDescent="0.25">
      <c r="A39" s="100" t="s">
        <v>215</v>
      </c>
      <c r="B39" s="779">
        <v>172</v>
      </c>
      <c r="C39" s="780">
        <v>197</v>
      </c>
      <c r="D39" s="780">
        <v>208</v>
      </c>
      <c r="E39" s="780">
        <v>215</v>
      </c>
      <c r="F39" s="780">
        <v>221</v>
      </c>
      <c r="G39" s="781" t="s">
        <v>0</v>
      </c>
      <c r="H39" s="780">
        <v>234</v>
      </c>
      <c r="I39" s="781" t="s">
        <v>0</v>
      </c>
      <c r="J39" s="781" t="s">
        <v>0</v>
      </c>
      <c r="K39" s="780">
        <v>269</v>
      </c>
      <c r="L39" s="780">
        <v>300</v>
      </c>
      <c r="M39" s="780">
        <v>323</v>
      </c>
      <c r="N39" s="780">
        <v>364</v>
      </c>
      <c r="O39" s="774">
        <v>471</v>
      </c>
      <c r="P39" s="97"/>
      <c r="Q39" s="97"/>
      <c r="R39" s="101"/>
      <c r="S39" s="219" t="s">
        <v>215</v>
      </c>
      <c r="T39" s="220">
        <f t="shared" si="16"/>
        <v>172</v>
      </c>
      <c r="U39" s="221">
        <f t="shared" si="17"/>
        <v>197</v>
      </c>
      <c r="V39" s="221">
        <f t="shared" si="18"/>
        <v>208</v>
      </c>
      <c r="W39" s="221">
        <f t="shared" si="15"/>
        <v>215</v>
      </c>
      <c r="X39" s="221">
        <f t="shared" si="15"/>
        <v>221</v>
      </c>
      <c r="Y39" s="221" t="str">
        <f t="shared" si="15"/>
        <v>-</v>
      </c>
      <c r="Z39" s="221">
        <f t="shared" si="15"/>
        <v>234</v>
      </c>
      <c r="AA39" s="221" t="str">
        <f t="shared" si="15"/>
        <v>-</v>
      </c>
      <c r="AB39" s="221" t="str">
        <f t="shared" si="15"/>
        <v>-</v>
      </c>
      <c r="AC39" s="221">
        <f t="shared" si="15"/>
        <v>269</v>
      </c>
      <c r="AD39" s="221">
        <f t="shared" si="15"/>
        <v>300</v>
      </c>
      <c r="AE39" s="221">
        <f t="shared" si="15"/>
        <v>323</v>
      </c>
      <c r="AF39" s="221">
        <f t="shared" si="15"/>
        <v>364</v>
      </c>
      <c r="AG39" s="222">
        <f t="shared" si="15"/>
        <v>471</v>
      </c>
      <c r="AI39" s="99"/>
    </row>
    <row r="40" spans="1:35" ht="21" customHeight="1" x14ac:dyDescent="0.25">
      <c r="A40" s="100" t="s">
        <v>216</v>
      </c>
      <c r="B40" s="779">
        <v>172</v>
      </c>
      <c r="C40" s="780">
        <v>197</v>
      </c>
      <c r="D40" s="780">
        <v>208</v>
      </c>
      <c r="E40" s="780">
        <v>215</v>
      </c>
      <c r="F40" s="780">
        <v>221</v>
      </c>
      <c r="G40" s="780">
        <v>233</v>
      </c>
      <c r="H40" s="780">
        <v>234</v>
      </c>
      <c r="I40" s="780">
        <v>243</v>
      </c>
      <c r="J40" s="780">
        <v>252</v>
      </c>
      <c r="K40" s="780">
        <v>269</v>
      </c>
      <c r="L40" s="780">
        <v>300</v>
      </c>
      <c r="M40" s="780">
        <v>323</v>
      </c>
      <c r="N40" s="780">
        <v>364</v>
      </c>
      <c r="O40" s="769" t="s">
        <v>0</v>
      </c>
      <c r="P40" s="97"/>
      <c r="Q40" s="97"/>
      <c r="R40" s="101"/>
      <c r="S40" s="219" t="s">
        <v>216</v>
      </c>
      <c r="T40" s="220">
        <f t="shared" si="16"/>
        <v>172</v>
      </c>
      <c r="U40" s="221">
        <f t="shared" si="17"/>
        <v>197</v>
      </c>
      <c r="V40" s="221">
        <f t="shared" si="18"/>
        <v>208</v>
      </c>
      <c r="W40" s="221">
        <f t="shared" si="15"/>
        <v>215</v>
      </c>
      <c r="X40" s="221">
        <f t="shared" si="15"/>
        <v>221</v>
      </c>
      <c r="Y40" s="221">
        <f t="shared" si="15"/>
        <v>233</v>
      </c>
      <c r="Z40" s="221">
        <f t="shared" si="15"/>
        <v>234</v>
      </c>
      <c r="AA40" s="221">
        <f t="shared" si="15"/>
        <v>243</v>
      </c>
      <c r="AB40" s="221">
        <f t="shared" si="15"/>
        <v>252</v>
      </c>
      <c r="AC40" s="221">
        <f t="shared" si="15"/>
        <v>269</v>
      </c>
      <c r="AD40" s="221">
        <f t="shared" si="15"/>
        <v>300</v>
      </c>
      <c r="AE40" s="221">
        <f t="shared" si="15"/>
        <v>323</v>
      </c>
      <c r="AF40" s="221">
        <f t="shared" si="15"/>
        <v>364</v>
      </c>
      <c r="AG40" s="222" t="str">
        <f t="shared" si="15"/>
        <v>-</v>
      </c>
      <c r="AI40" s="99"/>
    </row>
    <row r="41" spans="1:35" ht="21" customHeight="1" thickBot="1" x14ac:dyDescent="0.3">
      <c r="A41" s="128" t="s">
        <v>217</v>
      </c>
      <c r="B41" s="782">
        <v>294</v>
      </c>
      <c r="C41" s="783">
        <v>304</v>
      </c>
      <c r="D41" s="783">
        <v>325</v>
      </c>
      <c r="E41" s="783">
        <v>337</v>
      </c>
      <c r="F41" s="783">
        <v>348</v>
      </c>
      <c r="G41" s="784" t="s">
        <v>0</v>
      </c>
      <c r="H41" s="783">
        <v>358</v>
      </c>
      <c r="I41" s="783">
        <v>365</v>
      </c>
      <c r="J41" s="783">
        <v>369</v>
      </c>
      <c r="K41" s="783">
        <v>379</v>
      </c>
      <c r="L41" s="783">
        <v>410</v>
      </c>
      <c r="M41" s="783">
        <v>431</v>
      </c>
      <c r="N41" s="783">
        <v>489</v>
      </c>
      <c r="O41" s="785">
        <v>556</v>
      </c>
      <c r="P41" s="97"/>
      <c r="Q41" s="97"/>
      <c r="R41" s="101"/>
      <c r="S41" s="128" t="s">
        <v>563</v>
      </c>
      <c r="T41" s="129">
        <f t="shared" si="16"/>
        <v>294</v>
      </c>
      <c r="U41" s="130">
        <f t="shared" si="17"/>
        <v>304</v>
      </c>
      <c r="V41" s="130">
        <f t="shared" si="18"/>
        <v>325</v>
      </c>
      <c r="W41" s="131">
        <f t="shared" si="15"/>
        <v>337</v>
      </c>
      <c r="X41" s="131">
        <f t="shared" si="15"/>
        <v>348</v>
      </c>
      <c r="Y41" s="131" t="str">
        <f t="shared" si="15"/>
        <v>-</v>
      </c>
      <c r="Z41" s="131">
        <f t="shared" si="15"/>
        <v>358</v>
      </c>
      <c r="AA41" s="131">
        <f t="shared" si="15"/>
        <v>365</v>
      </c>
      <c r="AB41" s="131">
        <f t="shared" si="15"/>
        <v>369</v>
      </c>
      <c r="AC41" s="131">
        <f t="shared" si="15"/>
        <v>379</v>
      </c>
      <c r="AD41" s="131">
        <f t="shared" si="15"/>
        <v>410</v>
      </c>
      <c r="AE41" s="131">
        <f t="shared" si="15"/>
        <v>431</v>
      </c>
      <c r="AF41" s="131">
        <f t="shared" si="15"/>
        <v>489</v>
      </c>
      <c r="AG41" s="127">
        <f t="shared" si="15"/>
        <v>556</v>
      </c>
      <c r="AI41" s="99"/>
    </row>
    <row r="42" spans="1:35" ht="13.5" customHeight="1" x14ac:dyDescent="0.2">
      <c r="A42" s="132"/>
      <c r="B42" s="133"/>
      <c r="C42" s="134"/>
      <c r="D42" s="134"/>
      <c r="E42" s="134"/>
      <c r="F42" s="134"/>
      <c r="G42" s="134"/>
      <c r="H42" s="134"/>
      <c r="I42" s="134"/>
      <c r="S42" s="132"/>
      <c r="T42" s="133"/>
      <c r="U42" s="134"/>
      <c r="V42" s="134"/>
      <c r="W42" s="134"/>
      <c r="X42" s="134"/>
      <c r="Y42" s="134"/>
      <c r="Z42" s="134"/>
      <c r="AA42" s="134"/>
    </row>
    <row r="43" spans="1:35" ht="18" customHeight="1" x14ac:dyDescent="0.25">
      <c r="A43" s="135" t="s">
        <v>57</v>
      </c>
      <c r="B43" s="37"/>
      <c r="C43" s="37"/>
      <c r="D43" s="37"/>
      <c r="E43" s="37"/>
      <c r="F43" s="136"/>
      <c r="G43" s="137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9"/>
      <c r="S43" s="140" t="s">
        <v>57</v>
      </c>
      <c r="T43" s="140"/>
      <c r="U43" s="140"/>
      <c r="V43" s="136"/>
      <c r="W43" s="221"/>
      <c r="X43" s="140"/>
      <c r="Y43" s="140"/>
      <c r="Z43" s="140"/>
      <c r="AA43" s="141"/>
      <c r="AB43" s="140"/>
      <c r="AC43" s="140"/>
      <c r="AD43" s="140"/>
      <c r="AE43" s="140"/>
      <c r="AF43" s="140"/>
      <c r="AG43" s="142"/>
    </row>
    <row r="44" spans="1:35" ht="24.75" customHeight="1" x14ac:dyDescent="0.25">
      <c r="A44" s="143" t="s">
        <v>20</v>
      </c>
      <c r="B44" s="37"/>
      <c r="C44" s="37"/>
      <c r="D44" s="37"/>
      <c r="E44" s="37"/>
      <c r="F44" s="1190"/>
      <c r="G44" s="1191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31"/>
      <c r="S44" s="144" t="s">
        <v>218</v>
      </c>
      <c r="T44" s="145"/>
      <c r="U44" s="145"/>
      <c r="V44" s="1190"/>
      <c r="W44" s="1191"/>
      <c r="X44" s="145"/>
      <c r="Y44" s="145"/>
      <c r="Z44" s="145"/>
      <c r="AA44" s="141"/>
      <c r="AB44" s="146"/>
      <c r="AC44" s="146"/>
      <c r="AD44" s="146"/>
      <c r="AE44" s="146"/>
      <c r="AF44" s="146"/>
      <c r="AG44" s="7"/>
    </row>
    <row r="45" spans="1:35" ht="11.25" customHeight="1" x14ac:dyDescent="0.2">
      <c r="A45" s="143"/>
      <c r="B45" s="37"/>
      <c r="C45" s="37"/>
      <c r="D45" s="37"/>
      <c r="E45" s="37"/>
      <c r="F45" s="30"/>
      <c r="G45" s="524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31"/>
      <c r="S45" s="147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</row>
    <row r="46" spans="1:35" ht="14.25" customHeight="1" x14ac:dyDescent="0.2">
      <c r="A46" s="30"/>
      <c r="B46" s="30"/>
      <c r="C46" s="30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31"/>
      <c r="S46" s="148" t="s">
        <v>21</v>
      </c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</row>
    <row r="47" spans="1:35" ht="4.5" customHeight="1" x14ac:dyDescent="0.2">
      <c r="A47" s="1192" t="s">
        <v>52</v>
      </c>
      <c r="B47" s="1193"/>
      <c r="C47" s="1193"/>
      <c r="D47" s="1193"/>
      <c r="E47" s="1193"/>
      <c r="F47" s="1193"/>
      <c r="G47" s="1193"/>
      <c r="H47" s="1193"/>
      <c r="I47" s="1193"/>
      <c r="J47" s="1193"/>
      <c r="K47" s="1193"/>
      <c r="L47" s="1193"/>
      <c r="M47" s="1193"/>
      <c r="N47" s="1193"/>
      <c r="O47" s="1193"/>
      <c r="P47" s="138"/>
      <c r="Q47" s="138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</row>
    <row r="48" spans="1:35" ht="12.75" x14ac:dyDescent="0.2">
      <c r="A48" s="1193"/>
      <c r="B48" s="1193"/>
      <c r="C48" s="1193"/>
      <c r="D48" s="1193"/>
      <c r="E48" s="1193"/>
      <c r="F48" s="1193"/>
      <c r="G48" s="1193"/>
      <c r="H48" s="1193"/>
      <c r="I48" s="1193"/>
      <c r="J48" s="1193"/>
      <c r="K48" s="1193"/>
      <c r="L48" s="1193"/>
      <c r="M48" s="1193"/>
      <c r="N48" s="1193"/>
      <c r="O48" s="1193"/>
      <c r="P48" s="138"/>
      <c r="Q48" s="138"/>
      <c r="S48" s="149" t="s">
        <v>12</v>
      </c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</row>
    <row r="49" spans="1:33" ht="12.75" x14ac:dyDescent="0.2">
      <c r="A49" s="1192" t="s">
        <v>53</v>
      </c>
      <c r="B49" s="1193"/>
      <c r="C49" s="1193"/>
      <c r="D49" s="1193"/>
      <c r="E49" s="1193"/>
      <c r="F49" s="1193"/>
      <c r="G49" s="1193"/>
      <c r="H49" s="1193"/>
      <c r="I49" s="1193"/>
      <c r="J49" s="1193"/>
      <c r="K49" s="1193"/>
      <c r="L49" s="1193"/>
      <c r="M49" s="1193"/>
      <c r="N49" s="1193"/>
      <c r="O49" s="1193"/>
      <c r="P49" s="138"/>
      <c r="Q49" s="138"/>
      <c r="S49" s="149" t="s">
        <v>14</v>
      </c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</row>
    <row r="50" spans="1:33" ht="12.75" x14ac:dyDescent="0.2">
      <c r="A50" s="1193"/>
      <c r="B50" s="1193"/>
      <c r="C50" s="1193"/>
      <c r="D50" s="1193"/>
      <c r="E50" s="1193"/>
      <c r="F50" s="1193"/>
      <c r="G50" s="1193"/>
      <c r="H50" s="1193"/>
      <c r="I50" s="1193"/>
      <c r="J50" s="1193"/>
      <c r="K50" s="1193"/>
      <c r="L50" s="1193"/>
      <c r="M50" s="1193"/>
      <c r="N50" s="1193"/>
      <c r="O50" s="1193"/>
      <c r="P50" s="138"/>
      <c r="Q50" s="138"/>
      <c r="R50" s="138"/>
      <c r="S50" s="149" t="s">
        <v>15</v>
      </c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</row>
    <row r="51" spans="1:33" ht="12.75" x14ac:dyDescent="0.2">
      <c r="A51" s="1193"/>
      <c r="B51" s="1193"/>
      <c r="C51" s="1193"/>
      <c r="D51" s="1193"/>
      <c r="E51" s="1193"/>
      <c r="F51" s="1193"/>
      <c r="G51" s="1193"/>
      <c r="H51" s="1193"/>
      <c r="I51" s="1193"/>
      <c r="J51" s="1193"/>
      <c r="K51" s="1193"/>
      <c r="L51" s="1193"/>
      <c r="M51" s="1193"/>
      <c r="N51" s="1193"/>
      <c r="O51" s="1193"/>
      <c r="P51" s="138"/>
      <c r="Q51" s="138"/>
      <c r="R51" s="138"/>
      <c r="S51" s="149" t="s">
        <v>16</v>
      </c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</row>
    <row r="52" spans="1:33" ht="23.25" customHeight="1" x14ac:dyDescent="0.2">
      <c r="A52" s="1193" t="s">
        <v>54</v>
      </c>
      <c r="B52" s="1193"/>
      <c r="C52" s="1193"/>
      <c r="D52" s="1193"/>
      <c r="E52" s="1193"/>
      <c r="F52" s="1193"/>
      <c r="G52" s="1193"/>
      <c r="H52" s="1193"/>
      <c r="I52" s="1193"/>
      <c r="J52" s="1193"/>
      <c r="K52" s="1193"/>
      <c r="L52" s="1193"/>
      <c r="M52" s="1193"/>
      <c r="N52" s="1193"/>
      <c r="O52" s="1193"/>
      <c r="P52" s="138"/>
      <c r="Q52" s="138"/>
      <c r="R52" s="138"/>
      <c r="S52" s="1194" t="s">
        <v>17</v>
      </c>
      <c r="T52" s="1194"/>
      <c r="U52" s="1194"/>
      <c r="V52" s="1194"/>
      <c r="W52" s="1194"/>
      <c r="X52" s="1194"/>
      <c r="Y52" s="1194"/>
      <c r="Z52" s="1194"/>
      <c r="AA52" s="1194"/>
      <c r="AB52" s="1194"/>
      <c r="AC52" s="1194"/>
      <c r="AD52" s="1194"/>
      <c r="AE52" s="1194"/>
      <c r="AF52" s="1194"/>
      <c r="AG52" s="1194"/>
    </row>
    <row r="53" spans="1:33" ht="23.25" customHeight="1" x14ac:dyDescent="0.2">
      <c r="S53" s="1189" t="s">
        <v>44</v>
      </c>
      <c r="T53" s="1189"/>
      <c r="U53" s="1189"/>
      <c r="V53" s="1189"/>
      <c r="W53" s="1189"/>
      <c r="X53" s="1189"/>
      <c r="Y53" s="1189"/>
      <c r="Z53" s="1189"/>
      <c r="AA53" s="1189"/>
      <c r="AB53" s="1189"/>
      <c r="AC53" s="1189"/>
      <c r="AD53" s="1189"/>
      <c r="AE53" s="1189"/>
      <c r="AF53" s="1189"/>
      <c r="AG53" s="1189"/>
    </row>
  </sheetData>
  <sheetProtection algorithmName="SHA-512" hashValue="5QFw3/Wmd6wY1TGRssmRnEXoZfKbOZ0zRywV1/lat/8gLvLUU6l2x6uvaIuI+91dHj9IwVQ/ZM4HmCvr9wtxIQ==" saltValue="UtLE6k6w/HW5X6mIGDD/+w==" spinCount="100000" sheet="1" objects="1" scenarios="1"/>
  <protectedRanges>
    <protectedRange sqref="A8 D2:E2 D6:E6 A18:A19 B42 A10:Q10 S22:U22 D9 A11:A15 S8 V2:W2 V6:W6 T32:U32 S18:S19 S11:T12 T34:U34 T42 T18:U18 S10:AG10 T30:X30 V9 S13:U15 A22:A42 S23:S42" name="Диапазон1_2_2_1"/>
    <protectedRange sqref="R19:R20 Z33 V19:X19 V17:X17 Z17 Z19 AC19:AF19 W33:X33 AC17:AG17 V32:AD32 AF36 V21 AC33 U11:U12 Y11:Y12 AA11:AB12 AE33:AG33 AG16 R16:R17" name="Диапазон1_2_6_1_1"/>
    <protectedRange sqref="Y30:AG30" name="Диапазон1_20_1_1"/>
    <protectedRange sqref="W35:X35 V34:AF34 Z35 AC35 AE35:AG35" name="Диапазон1_1_4_1_1"/>
    <protectedRange sqref="AC11:AF12 V11:X12 Z11:Z12" name="Диапазон1_3_6_1_1"/>
    <protectedRange sqref="V22:W22 Y22:AF22 V13:AF15" name="Диапазон1_6_4_1_1"/>
    <protectedRange sqref="C42:I42 U42:AA42 AE39:AF39 V39:X41 Z41 AE41:AF41 Z39 AC39 AC41" name="Диапазон1_2_10_4_1_1"/>
    <protectedRange sqref="B2:B9 A2:A7 A9 T2:T9 S2:S7 S9" name="Диапазон1_2_1_1_1"/>
    <protectedRange sqref="A47:I49" name="Диапазон1_18_1_1"/>
    <protectedRange sqref="V36:X36 T17:U17 Y17 Y19 T35:V35 AA17:AB17 AA19:AB19 U24 U27 AG18 AG23 AG34 AG36 AE36 AG40 Y41 Y39 AA39:AB39 AA41:AB41 AD41 AD39 T19:U19 T31:V31 AF32:AG32 Z36 AC36 AG25:AG26 W20:AG20 T21:U21 AG28:AG29 T37:T38" name="Диапазон1_8"/>
    <protectedRange sqref="C7:I7 C2 D3:I4 C4 U7:AA7 U2 V3:AA4 U4" name="Диапазон1_1_2_1_1"/>
    <protectedRange sqref="A20:A21 S20:S21" name="Диапазон1_2_2_1_2"/>
    <protectedRange sqref="U25:V26 U28:V29" name="Диапазон1_2_2_1_3"/>
    <protectedRange sqref="W27:X27 Z27 V24:X24 Z24 AC24 AE32 AF23 AC27 AF40 AE24:AF24 Z40:AB40 AE26:AF27 AF25 Z25:AB25 T23 V23 T25:T26 W26 T28:T29 AF28:AF29 Z28:AB29" name="Диапазон1_2_6_1_1_2"/>
    <protectedRange sqref="T27 T24 V27 AD24 Y40 AC40:AE40 Y24 U23 Y27 AA27:AB27 X26:AD26 AD27 AA23:AA24 AB23:AE23 AB24 W25:Y25 AC25:AE25 W28:Y29 AC28:AE29 W23:Z23" name="Диапазон1_8_2"/>
    <protectedRange sqref="W31:AF31" name="Диапазон1_2_6_1_1_3"/>
    <protectedRange sqref="Y35 AA35:AB35 AD35" name="Диапазон1_2_6_1_1_5"/>
    <protectedRange sqref="T33:V33" name="Диапазон1_8_3"/>
    <protectedRange sqref="Y33 AA33:AB33 AD33" name="Диапазон1_2_6_1_1_4_2"/>
    <protectedRange sqref="AC37:AC38 Z37:AA38 X37:X38" name="Диапазон1_8_4"/>
    <protectedRange sqref="AA36:AB36 AD36 T36:U36 U37:W38 AB37:AB38 AD37:AE38 Y36:Y38" name="Диапазон1_2_10_4_1_1_1_1"/>
    <protectedRange sqref="B46:C46 F43:G45 A43:A46" name="Диапазон1_2_2_1_1"/>
    <protectedRange sqref="H44:M45 M43:Q43 E46:J46 M46:Q46 H43:J43" name="Диапазон1_2_6_1_1_1"/>
    <protectedRange sqref="V43:W44" name="Диапазон1_2_2_1_1_1"/>
    <protectedRange sqref="B32:C32 B11:B12 B34:C34 B18:C18 B30:F30 B13:C15 B22:C22" name="Диапазон1_2_2_1_5"/>
    <protectedRange sqref="H33 D19:F19 D17:F17 H17 H19 K19:N19 E33:F33 K17:O17 D32:L32 N36 D21 K33 C11:C12 G11:G12 I11:J12 M33:O33 O16" name="Диапазон1_2_6_1_1_6"/>
    <protectedRange sqref="G30:O30" name="Диапазон1_20_1_1_2"/>
    <protectedRange sqref="E35:F35 D34:N34 H35 K35 M35:O35" name="Диапазон1_1_4_1_1_2"/>
    <protectedRange sqref="K11:N12 D11:F12 H11:H12" name="Диапазон1_3_6_1_1_2"/>
    <protectedRange sqref="D13:N15 D22 G22:N22" name="Диапазон1_6_4_1_1_2"/>
    <protectedRange sqref="M39:N39 D39:F41 H41 M41:N41 H39 K39 K41" name="Диапазон1_2_10_4_1_1_2"/>
    <protectedRange sqref="D36:F36 B17:C17 G17 G19 B35:D35 I17:J17 I19:J19 C24 C27 O18 O23 O34 O36 M36 O40 B37:B38 G41 G39 I39:J39 I41:J41 L41 L39 B19:C19 B31:D31 N32:O32 H36 K36 O25:O26 E20:O20 B21:C21 O28:O29 C29" name="Диапазон1_8_5"/>
    <protectedRange sqref="C28:D28 C25:D26" name="Диапазон1_2_2_1_3_2"/>
    <protectedRange sqref="B28 E27:F27 H27 D24:F24 H24 K24 M32 N23 N28:N29 K27 N40 H28:J28 M24:N24 H40:J40 M27:N27 H25:J25 B23 D23 B25:B26 E26 N25 H29 E29" name="Диапазон1_2_6_1_1_2_2"/>
    <protectedRange sqref="B27 B24 D27 L24 E28:G28 K28:M28 G40 K40:M40 G24 C23 G27 I27:J27 L27 I23:I24 J23:M23 J24 E25:G25 K25:M25 E23:H23 F26:N26 B29 D29 F29:G29 I29:M29" name="Диапазон1_8_2_2"/>
    <protectedRange sqref="E31:N31" name="Диапазон1_2_6_1_1_3_2"/>
    <protectedRange sqref="G35 I35:J35 L35" name="Диапазон1_2_6_1_1_5_2"/>
    <protectedRange sqref="B33:D33" name="Диапазон1_8_3_2"/>
    <protectedRange sqref="G33 I33:J33 L33" name="Диапазон1_2_6_1_1_4_2_2"/>
    <protectedRange sqref="K37:K38 H37:I38 F37:F38" name="Диапазон1_8_4_2"/>
    <protectedRange sqref="C37:E38 J37:J38 L37:M38 G36:G38 I36:J36 L36 B36:C36" name="Диапазон1_2_10_4_1_1_1_1_2"/>
  </protectedRanges>
  <mergeCells count="13">
    <mergeCell ref="M4:O5"/>
    <mergeCell ref="AE4:AG5"/>
    <mergeCell ref="M6:O7"/>
    <mergeCell ref="AE6:AG7"/>
    <mergeCell ref="C7:G7"/>
    <mergeCell ref="U7:Y7"/>
    <mergeCell ref="S53:AG53"/>
    <mergeCell ref="F44:G44"/>
    <mergeCell ref="V44:W44"/>
    <mergeCell ref="A47:O48"/>
    <mergeCell ref="A49:O51"/>
    <mergeCell ref="A52:O52"/>
    <mergeCell ref="S52:AG52"/>
  </mergeCells>
  <pageMargins left="0.51181102362204722" right="0.51181102362204722" top="0.19685039370078741" bottom="0.15748031496062992" header="0.31496062992125984" footer="0.31496062992125984"/>
  <pageSetup paperSize="9" scale="5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H63"/>
  <sheetViews>
    <sheetView tabSelected="1" zoomScale="90" zoomScaleNormal="90" workbookViewId="0">
      <pane xSplit="18" ySplit="10" topLeftCell="S30" activePane="bottomRight" state="frozen"/>
      <selection activeCell="Q1" sqref="Q1"/>
      <selection pane="topRight" activeCell="S1" sqref="S1"/>
      <selection pane="bottomLeft" activeCell="Q11" sqref="Q11"/>
      <selection pane="bottomRight" activeCell="W33" sqref="W33"/>
    </sheetView>
  </sheetViews>
  <sheetFormatPr defaultColWidth="9.140625" defaultRowHeight="15" outlineLevelCol="1" x14ac:dyDescent="0.25"/>
  <cols>
    <col min="1" max="1" width="60.140625" style="141" hidden="1" customWidth="1" outlineLevel="1"/>
    <col min="2" max="2" width="9.140625" style="141" hidden="1" customWidth="1" outlineLevel="1"/>
    <col min="3" max="5" width="10.42578125" style="141" hidden="1" customWidth="1" outlineLevel="1"/>
    <col min="6" max="6" width="11.28515625" style="141" hidden="1" customWidth="1" outlineLevel="1"/>
    <col min="7" max="7" width="10.42578125" style="141" hidden="1" customWidth="1" outlineLevel="1"/>
    <col min="8" max="8" width="15" style="141" hidden="1" customWidth="1" outlineLevel="1"/>
    <col min="9" max="9" width="10.42578125" style="141" hidden="1" customWidth="1" outlineLevel="1"/>
    <col min="10" max="10" width="15" style="141" hidden="1" customWidth="1" outlineLevel="1"/>
    <col min="11" max="11" width="11.7109375" style="141" hidden="1" customWidth="1" outlineLevel="1"/>
    <col min="12" max="13" width="10.42578125" style="141" hidden="1" customWidth="1" outlineLevel="1"/>
    <col min="14" max="14" width="15" style="141" hidden="1" customWidth="1" outlineLevel="1"/>
    <col min="15" max="15" width="10.42578125" style="141" hidden="1" customWidth="1" outlineLevel="1"/>
    <col min="16" max="16" width="2.85546875" style="141" hidden="1" customWidth="1" outlineLevel="1"/>
    <col min="17" max="17" width="3.5703125" style="141" customWidth="1" collapsed="1"/>
    <col min="18" max="18" width="67.85546875" style="141" customWidth="1"/>
    <col min="19" max="19" width="9.140625" style="141"/>
    <col min="20" max="21" width="10.42578125" style="141" bestFit="1" customWidth="1"/>
    <col min="22" max="32" width="9.5703125" style="141" bestFit="1" customWidth="1"/>
    <col min="33" max="16384" width="9.140625" style="141"/>
  </cols>
  <sheetData>
    <row r="1" spans="1:34" ht="21.75" customHeight="1" x14ac:dyDescent="0.3">
      <c r="R1" s="42" t="s">
        <v>188</v>
      </c>
      <c r="S1" s="70">
        <f>'Установка скидки'!$F$11</f>
        <v>0</v>
      </c>
    </row>
    <row r="8" spans="1:34" ht="31.5" customHeight="1" x14ac:dyDescent="0.35">
      <c r="A8" s="1199" t="s">
        <v>219</v>
      </c>
      <c r="B8" s="1199"/>
      <c r="C8" s="1199"/>
      <c r="D8" s="1199"/>
      <c r="E8" s="1199"/>
      <c r="F8" s="1199"/>
      <c r="G8" s="1199"/>
      <c r="H8" s="1199"/>
      <c r="I8" s="1199"/>
      <c r="J8" s="1199"/>
      <c r="K8" s="1199"/>
      <c r="L8" s="1199"/>
      <c r="M8" s="1199"/>
      <c r="N8" s="1199"/>
      <c r="O8" s="1199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</row>
    <row r="9" spans="1:34" ht="15.75" thickBot="1" x14ac:dyDescent="0.3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</row>
    <row r="10" spans="1:34" s="155" customFormat="1" ht="26.25" customHeight="1" thickBot="1" x14ac:dyDescent="0.25">
      <c r="A10" s="151" t="s">
        <v>220</v>
      </c>
      <c r="B10" s="152" t="s">
        <v>1</v>
      </c>
      <c r="C10" s="153" t="s">
        <v>59</v>
      </c>
      <c r="D10" s="153" t="s">
        <v>2</v>
      </c>
      <c r="E10" s="153" t="s">
        <v>3</v>
      </c>
      <c r="F10" s="153" t="s">
        <v>294</v>
      </c>
      <c r="G10" s="153" t="s">
        <v>4</v>
      </c>
      <c r="H10" s="153" t="s">
        <v>295</v>
      </c>
      <c r="I10" s="153" t="s">
        <v>5</v>
      </c>
      <c r="J10" s="153" t="s">
        <v>296</v>
      </c>
      <c r="K10" s="153" t="s">
        <v>6</v>
      </c>
      <c r="L10" s="153" t="s">
        <v>7</v>
      </c>
      <c r="M10" s="153" t="s">
        <v>8</v>
      </c>
      <c r="N10" s="153" t="s">
        <v>297</v>
      </c>
      <c r="O10" s="154" t="s">
        <v>10</v>
      </c>
      <c r="R10" s="223" t="s">
        <v>220</v>
      </c>
      <c r="S10" s="224" t="s">
        <v>1</v>
      </c>
      <c r="T10" s="225" t="s">
        <v>59</v>
      </c>
      <c r="U10" s="225" t="s">
        <v>2</v>
      </c>
      <c r="V10" s="225" t="s">
        <v>3</v>
      </c>
      <c r="W10" s="225" t="s">
        <v>294</v>
      </c>
      <c r="X10" s="225" t="s">
        <v>4</v>
      </c>
      <c r="Y10" s="225" t="s">
        <v>295</v>
      </c>
      <c r="Z10" s="225" t="s">
        <v>5</v>
      </c>
      <c r="AA10" s="225" t="s">
        <v>296</v>
      </c>
      <c r="AB10" s="225" t="s">
        <v>6</v>
      </c>
      <c r="AC10" s="225" t="s">
        <v>7</v>
      </c>
      <c r="AD10" s="225" t="s">
        <v>8</v>
      </c>
      <c r="AE10" s="225" t="s">
        <v>297</v>
      </c>
      <c r="AF10" s="226" t="s">
        <v>10</v>
      </c>
    </row>
    <row r="11" spans="1:34" ht="17.25" customHeight="1" x14ac:dyDescent="0.25">
      <c r="A11" s="156" t="s">
        <v>221</v>
      </c>
      <c r="B11" s="786" t="s">
        <v>0</v>
      </c>
      <c r="C11" s="787">
        <v>1038</v>
      </c>
      <c r="D11" s="788">
        <v>1044</v>
      </c>
      <c r="E11" s="788">
        <v>1048</v>
      </c>
      <c r="F11" s="788">
        <v>1067</v>
      </c>
      <c r="G11" s="788">
        <v>1053</v>
      </c>
      <c r="H11" s="788">
        <v>1073</v>
      </c>
      <c r="I11" s="788">
        <v>1091</v>
      </c>
      <c r="J11" s="788">
        <v>1102</v>
      </c>
      <c r="K11" s="788">
        <v>1175</v>
      </c>
      <c r="L11" s="788">
        <v>1527</v>
      </c>
      <c r="M11" s="788">
        <v>1574</v>
      </c>
      <c r="N11" s="788">
        <v>1598</v>
      </c>
      <c r="O11" s="789">
        <v>2153</v>
      </c>
      <c r="R11" s="156" t="s">
        <v>221</v>
      </c>
      <c r="S11" s="157" t="str">
        <f t="shared" ref="S11:S43" si="0">IFERROR(B11*(1-$S$1),"-")</f>
        <v>-</v>
      </c>
      <c r="T11" s="483">
        <f t="shared" ref="T11:T43" si="1">IFERROR(C11*(1-$S$1),"-")</f>
        <v>1038</v>
      </c>
      <c r="U11" s="158">
        <f t="shared" ref="U11:U43" si="2">IFERROR(D11*(1-$S$1),"-")</f>
        <v>1044</v>
      </c>
      <c r="V11" s="158">
        <f t="shared" ref="V11:V43" si="3">IFERROR(E11*(1-$S$1),"-")</f>
        <v>1048</v>
      </c>
      <c r="W11" s="158">
        <f t="shared" ref="W11:W43" si="4">IFERROR(F11*(1-$S$1),"-")</f>
        <v>1067</v>
      </c>
      <c r="X11" s="158">
        <f t="shared" ref="X11:X43" si="5">IFERROR(G11*(1-$S$1),"-")</f>
        <v>1053</v>
      </c>
      <c r="Y11" s="158">
        <f t="shared" ref="Y11:Y43" si="6">IFERROR(H11*(1-$S$1),"-")</f>
        <v>1073</v>
      </c>
      <c r="Z11" s="158">
        <f t="shared" ref="Z11:Z43" si="7">IFERROR(I11*(1-$S$1),"-")</f>
        <v>1091</v>
      </c>
      <c r="AA11" s="158">
        <f t="shared" ref="AA11:AA43" si="8">IFERROR(J11*(1-$S$1),"-")</f>
        <v>1102</v>
      </c>
      <c r="AB11" s="158">
        <f t="shared" ref="AB11:AB43" si="9">IFERROR(K11*(1-$S$1),"-")</f>
        <v>1175</v>
      </c>
      <c r="AC11" s="158">
        <f t="shared" ref="AC11:AC43" si="10">IFERROR(L11*(1-$S$1),"-")</f>
        <v>1527</v>
      </c>
      <c r="AD11" s="158">
        <f t="shared" ref="AD11:AD43" si="11">IFERROR(M11*(1-$S$1),"-")</f>
        <v>1574</v>
      </c>
      <c r="AE11" s="158">
        <f t="shared" ref="AE11:AE43" si="12">IFERROR(N11*(1-$S$1),"-")</f>
        <v>1598</v>
      </c>
      <c r="AF11" s="482">
        <f t="shared" ref="AF11:AF43" si="13">IFERROR(O11*(1-$S$1),"-")</f>
        <v>2153</v>
      </c>
      <c r="AH11" s="159"/>
    </row>
    <row r="12" spans="1:34" ht="17.25" customHeight="1" x14ac:dyDescent="0.25">
      <c r="A12" s="160" t="s">
        <v>222</v>
      </c>
      <c r="B12" s="790">
        <v>918</v>
      </c>
      <c r="C12" s="791">
        <v>928</v>
      </c>
      <c r="D12" s="792">
        <v>936</v>
      </c>
      <c r="E12" s="792">
        <v>944</v>
      </c>
      <c r="F12" s="792">
        <v>965</v>
      </c>
      <c r="G12" s="792">
        <v>954</v>
      </c>
      <c r="H12" s="792">
        <v>969</v>
      </c>
      <c r="I12" s="792">
        <v>976</v>
      </c>
      <c r="J12" s="793">
        <v>1004</v>
      </c>
      <c r="K12" s="793">
        <v>1073</v>
      </c>
      <c r="L12" s="793">
        <v>1377</v>
      </c>
      <c r="M12" s="793">
        <v>1395</v>
      </c>
      <c r="N12" s="793">
        <v>1467</v>
      </c>
      <c r="O12" s="794">
        <v>1952</v>
      </c>
      <c r="R12" s="227" t="s">
        <v>222</v>
      </c>
      <c r="S12" s="228">
        <f t="shared" si="0"/>
        <v>918</v>
      </c>
      <c r="T12" s="229">
        <f t="shared" si="1"/>
        <v>928</v>
      </c>
      <c r="U12" s="230">
        <f t="shared" si="2"/>
        <v>936</v>
      </c>
      <c r="V12" s="230">
        <f t="shared" si="3"/>
        <v>944</v>
      </c>
      <c r="W12" s="230">
        <f t="shared" si="4"/>
        <v>965</v>
      </c>
      <c r="X12" s="230">
        <f t="shared" si="5"/>
        <v>954</v>
      </c>
      <c r="Y12" s="230">
        <f t="shared" si="6"/>
        <v>969</v>
      </c>
      <c r="Z12" s="230">
        <f t="shared" si="7"/>
        <v>976</v>
      </c>
      <c r="AA12" s="230">
        <f t="shared" si="8"/>
        <v>1004</v>
      </c>
      <c r="AB12" s="230">
        <f t="shared" si="9"/>
        <v>1073</v>
      </c>
      <c r="AC12" s="230">
        <f t="shared" si="10"/>
        <v>1377</v>
      </c>
      <c r="AD12" s="230">
        <f t="shared" si="11"/>
        <v>1395</v>
      </c>
      <c r="AE12" s="230">
        <f t="shared" si="12"/>
        <v>1467</v>
      </c>
      <c r="AF12" s="231">
        <f t="shared" si="13"/>
        <v>1952</v>
      </c>
      <c r="AH12" s="159"/>
    </row>
    <row r="13" spans="1:34" ht="17.25" customHeight="1" x14ac:dyDescent="0.25">
      <c r="A13" s="161" t="s">
        <v>223</v>
      </c>
      <c r="B13" s="795" t="s">
        <v>0</v>
      </c>
      <c r="C13" s="796">
        <v>1187</v>
      </c>
      <c r="D13" s="796">
        <v>1237</v>
      </c>
      <c r="E13" s="796">
        <v>1249</v>
      </c>
      <c r="F13" s="797">
        <v>1267</v>
      </c>
      <c r="G13" s="797">
        <v>1255</v>
      </c>
      <c r="H13" s="797">
        <v>1274</v>
      </c>
      <c r="I13" s="797">
        <v>1330</v>
      </c>
      <c r="J13" s="797">
        <v>1342</v>
      </c>
      <c r="K13" s="798">
        <v>1389</v>
      </c>
      <c r="L13" s="798">
        <v>2080</v>
      </c>
      <c r="M13" s="798">
        <v>2259</v>
      </c>
      <c r="N13" s="797">
        <v>2271</v>
      </c>
      <c r="O13" s="799">
        <v>2825</v>
      </c>
      <c r="R13" s="161" t="s">
        <v>223</v>
      </c>
      <c r="S13" s="162" t="str">
        <f t="shared" si="0"/>
        <v>-</v>
      </c>
      <c r="T13" s="163">
        <f t="shared" si="1"/>
        <v>1187</v>
      </c>
      <c r="U13" s="163">
        <f t="shared" si="2"/>
        <v>1237</v>
      </c>
      <c r="V13" s="163">
        <f t="shared" si="3"/>
        <v>1249</v>
      </c>
      <c r="W13" s="164">
        <f t="shared" si="4"/>
        <v>1267</v>
      </c>
      <c r="X13" s="164">
        <f t="shared" si="5"/>
        <v>1255</v>
      </c>
      <c r="Y13" s="164">
        <f t="shared" si="6"/>
        <v>1274</v>
      </c>
      <c r="Z13" s="164">
        <f t="shared" si="7"/>
        <v>1330</v>
      </c>
      <c r="AA13" s="164">
        <f t="shared" si="8"/>
        <v>1342</v>
      </c>
      <c r="AB13" s="164">
        <f t="shared" si="9"/>
        <v>1389</v>
      </c>
      <c r="AC13" s="166">
        <f t="shared" si="10"/>
        <v>2080</v>
      </c>
      <c r="AD13" s="166">
        <f t="shared" si="11"/>
        <v>2259</v>
      </c>
      <c r="AE13" s="164">
        <f t="shared" si="12"/>
        <v>2271</v>
      </c>
      <c r="AF13" s="167">
        <f t="shared" si="13"/>
        <v>2825</v>
      </c>
      <c r="AH13" s="159"/>
    </row>
    <row r="14" spans="1:34" ht="17.25" customHeight="1" x14ac:dyDescent="0.25">
      <c r="A14" s="161" t="s">
        <v>224</v>
      </c>
      <c r="B14" s="800">
        <v>1257</v>
      </c>
      <c r="C14" s="796">
        <v>1370</v>
      </c>
      <c r="D14" s="796">
        <v>1493</v>
      </c>
      <c r="E14" s="796">
        <v>1512</v>
      </c>
      <c r="F14" s="797">
        <v>1553</v>
      </c>
      <c r="G14" s="797">
        <v>1520</v>
      </c>
      <c r="H14" s="797">
        <v>1559</v>
      </c>
      <c r="I14" s="797">
        <v>1599</v>
      </c>
      <c r="J14" s="797">
        <v>1622</v>
      </c>
      <c r="K14" s="798">
        <v>1692</v>
      </c>
      <c r="L14" s="798">
        <v>2626</v>
      </c>
      <c r="M14" s="798">
        <v>2813</v>
      </c>
      <c r="N14" s="797">
        <v>2903</v>
      </c>
      <c r="O14" s="799">
        <v>3420</v>
      </c>
      <c r="R14" s="161" t="s">
        <v>224</v>
      </c>
      <c r="S14" s="162">
        <f t="shared" si="0"/>
        <v>1257</v>
      </c>
      <c r="T14" s="163">
        <f t="shared" si="1"/>
        <v>1370</v>
      </c>
      <c r="U14" s="163">
        <f t="shared" si="2"/>
        <v>1493</v>
      </c>
      <c r="V14" s="163">
        <f t="shared" si="3"/>
        <v>1512</v>
      </c>
      <c r="W14" s="164">
        <f t="shared" si="4"/>
        <v>1553</v>
      </c>
      <c r="X14" s="164">
        <f t="shared" si="5"/>
        <v>1520</v>
      </c>
      <c r="Y14" s="164">
        <f t="shared" si="6"/>
        <v>1559</v>
      </c>
      <c r="Z14" s="164">
        <f t="shared" si="7"/>
        <v>1599</v>
      </c>
      <c r="AA14" s="164">
        <f t="shared" si="8"/>
        <v>1622</v>
      </c>
      <c r="AB14" s="164">
        <f t="shared" si="9"/>
        <v>1692</v>
      </c>
      <c r="AC14" s="166">
        <f t="shared" si="10"/>
        <v>2626</v>
      </c>
      <c r="AD14" s="166">
        <f t="shared" si="11"/>
        <v>2813</v>
      </c>
      <c r="AE14" s="164">
        <f t="shared" si="12"/>
        <v>2903</v>
      </c>
      <c r="AF14" s="167">
        <f t="shared" si="13"/>
        <v>3420</v>
      </c>
      <c r="AH14" s="159"/>
    </row>
    <row r="15" spans="1:34" ht="17.25" customHeight="1" x14ac:dyDescent="0.25">
      <c r="A15" s="161" t="s">
        <v>225</v>
      </c>
      <c r="B15" s="795" t="s">
        <v>0</v>
      </c>
      <c r="C15" s="801" t="s">
        <v>0</v>
      </c>
      <c r="D15" s="801" t="s">
        <v>0</v>
      </c>
      <c r="E15" s="796">
        <v>1638</v>
      </c>
      <c r="F15" s="797">
        <v>1702</v>
      </c>
      <c r="G15" s="797">
        <v>1653</v>
      </c>
      <c r="H15" s="797">
        <v>1713</v>
      </c>
      <c r="I15" s="797">
        <v>1730</v>
      </c>
      <c r="J15" s="797">
        <v>1770</v>
      </c>
      <c r="K15" s="798">
        <v>1956</v>
      </c>
      <c r="L15" s="798">
        <v>2800</v>
      </c>
      <c r="M15" s="798">
        <v>3022</v>
      </c>
      <c r="N15" s="797">
        <v>3134</v>
      </c>
      <c r="O15" s="799">
        <v>4184</v>
      </c>
      <c r="R15" s="161" t="s">
        <v>225</v>
      </c>
      <c r="S15" s="162" t="str">
        <f t="shared" si="0"/>
        <v>-</v>
      </c>
      <c r="T15" s="163" t="str">
        <f t="shared" si="1"/>
        <v>-</v>
      </c>
      <c r="U15" s="163" t="str">
        <f t="shared" si="2"/>
        <v>-</v>
      </c>
      <c r="V15" s="163">
        <f t="shared" si="3"/>
        <v>1638</v>
      </c>
      <c r="W15" s="164">
        <f t="shared" si="4"/>
        <v>1702</v>
      </c>
      <c r="X15" s="164">
        <f t="shared" si="5"/>
        <v>1653</v>
      </c>
      <c r="Y15" s="164">
        <f t="shared" si="6"/>
        <v>1713</v>
      </c>
      <c r="Z15" s="164">
        <f t="shared" si="7"/>
        <v>1730</v>
      </c>
      <c r="AA15" s="164">
        <f t="shared" si="8"/>
        <v>1770</v>
      </c>
      <c r="AB15" s="164">
        <f t="shared" si="9"/>
        <v>1956</v>
      </c>
      <c r="AC15" s="166">
        <f t="shared" si="10"/>
        <v>2800</v>
      </c>
      <c r="AD15" s="166">
        <f t="shared" si="11"/>
        <v>3022</v>
      </c>
      <c r="AE15" s="164">
        <f t="shared" si="12"/>
        <v>3134</v>
      </c>
      <c r="AF15" s="167">
        <f t="shared" si="13"/>
        <v>4184</v>
      </c>
      <c r="AH15" s="159"/>
    </row>
    <row r="16" spans="1:34" ht="17.25" customHeight="1" x14ac:dyDescent="0.25">
      <c r="A16" s="160" t="s">
        <v>226</v>
      </c>
      <c r="B16" s="802" t="s">
        <v>0</v>
      </c>
      <c r="C16" s="793">
        <v>1553</v>
      </c>
      <c r="D16" s="793">
        <v>1623</v>
      </c>
      <c r="E16" s="793">
        <v>1646</v>
      </c>
      <c r="F16" s="793">
        <v>1680</v>
      </c>
      <c r="G16" s="793">
        <v>1657</v>
      </c>
      <c r="H16" s="793">
        <v>1696</v>
      </c>
      <c r="I16" s="793">
        <v>1743</v>
      </c>
      <c r="J16" s="793">
        <v>1770</v>
      </c>
      <c r="K16" s="793">
        <v>1811</v>
      </c>
      <c r="L16" s="793">
        <v>2234</v>
      </c>
      <c r="M16" s="793">
        <v>2368</v>
      </c>
      <c r="N16" s="793">
        <v>2417</v>
      </c>
      <c r="O16" s="794">
        <v>3462</v>
      </c>
      <c r="R16" s="227" t="s">
        <v>226</v>
      </c>
      <c r="S16" s="228" t="str">
        <f t="shared" si="0"/>
        <v>-</v>
      </c>
      <c r="T16" s="230">
        <f t="shared" si="1"/>
        <v>1553</v>
      </c>
      <c r="U16" s="230">
        <f t="shared" si="2"/>
        <v>1623</v>
      </c>
      <c r="V16" s="230">
        <f t="shared" si="3"/>
        <v>1646</v>
      </c>
      <c r="W16" s="230">
        <f t="shared" si="4"/>
        <v>1680</v>
      </c>
      <c r="X16" s="230">
        <f t="shared" si="5"/>
        <v>1657</v>
      </c>
      <c r="Y16" s="230">
        <f t="shared" si="6"/>
        <v>1696</v>
      </c>
      <c r="Z16" s="230">
        <f t="shared" si="7"/>
        <v>1743</v>
      </c>
      <c r="AA16" s="230">
        <f t="shared" si="8"/>
        <v>1770</v>
      </c>
      <c r="AB16" s="230">
        <f t="shared" si="9"/>
        <v>1811</v>
      </c>
      <c r="AC16" s="230">
        <f t="shared" si="10"/>
        <v>2234</v>
      </c>
      <c r="AD16" s="230">
        <f t="shared" si="11"/>
        <v>2368</v>
      </c>
      <c r="AE16" s="230">
        <f t="shared" si="12"/>
        <v>2417</v>
      </c>
      <c r="AF16" s="231">
        <f t="shared" si="13"/>
        <v>3462</v>
      </c>
      <c r="AH16" s="159"/>
    </row>
    <row r="17" spans="1:34" ht="17.25" customHeight="1" x14ac:dyDescent="0.25">
      <c r="A17" s="160" t="s">
        <v>227</v>
      </c>
      <c r="B17" s="803">
        <v>1608</v>
      </c>
      <c r="C17" s="793">
        <v>1785</v>
      </c>
      <c r="D17" s="793">
        <v>1959</v>
      </c>
      <c r="E17" s="793">
        <v>1979</v>
      </c>
      <c r="F17" s="793">
        <v>2019</v>
      </c>
      <c r="G17" s="793">
        <v>1990</v>
      </c>
      <c r="H17" s="793">
        <v>2041</v>
      </c>
      <c r="I17" s="793">
        <v>2063</v>
      </c>
      <c r="J17" s="793">
        <v>2117</v>
      </c>
      <c r="K17" s="793">
        <v>2242</v>
      </c>
      <c r="L17" s="793">
        <v>2987</v>
      </c>
      <c r="M17" s="793">
        <v>3394</v>
      </c>
      <c r="N17" s="793">
        <v>3442</v>
      </c>
      <c r="O17" s="794">
        <v>3991</v>
      </c>
      <c r="R17" s="227" t="s">
        <v>227</v>
      </c>
      <c r="S17" s="228">
        <f t="shared" si="0"/>
        <v>1608</v>
      </c>
      <c r="T17" s="230">
        <f t="shared" si="1"/>
        <v>1785</v>
      </c>
      <c r="U17" s="230">
        <f t="shared" si="2"/>
        <v>1959</v>
      </c>
      <c r="V17" s="230">
        <f t="shared" si="3"/>
        <v>1979</v>
      </c>
      <c r="W17" s="230">
        <f t="shared" si="4"/>
        <v>2019</v>
      </c>
      <c r="X17" s="230">
        <f t="shared" si="5"/>
        <v>1990</v>
      </c>
      <c r="Y17" s="230">
        <f t="shared" si="6"/>
        <v>2041</v>
      </c>
      <c r="Z17" s="230">
        <f t="shared" si="7"/>
        <v>2063</v>
      </c>
      <c r="AA17" s="230">
        <f t="shared" si="8"/>
        <v>2117</v>
      </c>
      <c r="AB17" s="230">
        <f t="shared" si="9"/>
        <v>2242</v>
      </c>
      <c r="AC17" s="230">
        <f t="shared" si="10"/>
        <v>2987</v>
      </c>
      <c r="AD17" s="230">
        <f t="shared" si="11"/>
        <v>3394</v>
      </c>
      <c r="AE17" s="230">
        <f t="shared" si="12"/>
        <v>3442</v>
      </c>
      <c r="AF17" s="231">
        <f t="shared" si="13"/>
        <v>3991</v>
      </c>
      <c r="AH17" s="159"/>
    </row>
    <row r="18" spans="1:34" ht="17.25" customHeight="1" x14ac:dyDescent="0.25">
      <c r="A18" s="160" t="s">
        <v>228</v>
      </c>
      <c r="B18" s="802" t="s">
        <v>0</v>
      </c>
      <c r="C18" s="804" t="s">
        <v>0</v>
      </c>
      <c r="D18" s="804" t="s">
        <v>0</v>
      </c>
      <c r="E18" s="793">
        <v>2087</v>
      </c>
      <c r="F18" s="793">
        <v>2133</v>
      </c>
      <c r="G18" s="793">
        <v>2109</v>
      </c>
      <c r="H18" s="793">
        <v>2156</v>
      </c>
      <c r="I18" s="793">
        <v>2164</v>
      </c>
      <c r="J18" s="793">
        <v>2268</v>
      </c>
      <c r="K18" s="793">
        <v>2494</v>
      </c>
      <c r="L18" s="793">
        <v>3622</v>
      </c>
      <c r="M18" s="793">
        <v>3653</v>
      </c>
      <c r="N18" s="793">
        <v>3764</v>
      </c>
      <c r="O18" s="794">
        <v>5412</v>
      </c>
      <c r="R18" s="227" t="s">
        <v>228</v>
      </c>
      <c r="S18" s="228" t="str">
        <f t="shared" si="0"/>
        <v>-</v>
      </c>
      <c r="T18" s="230" t="str">
        <f t="shared" si="1"/>
        <v>-</v>
      </c>
      <c r="U18" s="230" t="str">
        <f t="shared" si="2"/>
        <v>-</v>
      </c>
      <c r="V18" s="230">
        <f t="shared" si="3"/>
        <v>2087</v>
      </c>
      <c r="W18" s="230">
        <f t="shared" si="4"/>
        <v>2133</v>
      </c>
      <c r="X18" s="230">
        <f t="shared" si="5"/>
        <v>2109</v>
      </c>
      <c r="Y18" s="230">
        <f t="shared" si="6"/>
        <v>2156</v>
      </c>
      <c r="Z18" s="230">
        <f t="shared" si="7"/>
        <v>2164</v>
      </c>
      <c r="AA18" s="230">
        <f t="shared" si="8"/>
        <v>2268</v>
      </c>
      <c r="AB18" s="230">
        <f t="shared" si="9"/>
        <v>2494</v>
      </c>
      <c r="AC18" s="230">
        <f t="shared" si="10"/>
        <v>3622</v>
      </c>
      <c r="AD18" s="230">
        <f t="shared" si="11"/>
        <v>3653</v>
      </c>
      <c r="AE18" s="230">
        <f t="shared" si="12"/>
        <v>3764</v>
      </c>
      <c r="AF18" s="231">
        <f t="shared" si="13"/>
        <v>5412</v>
      </c>
      <c r="AH18" s="159"/>
    </row>
    <row r="19" spans="1:34" ht="17.25" customHeight="1" x14ac:dyDescent="0.25">
      <c r="A19" s="161" t="s">
        <v>229</v>
      </c>
      <c r="B19" s="805">
        <v>876</v>
      </c>
      <c r="C19" s="806">
        <v>884</v>
      </c>
      <c r="D19" s="801" t="s">
        <v>0</v>
      </c>
      <c r="E19" s="801" t="s">
        <v>0</v>
      </c>
      <c r="F19" s="807" t="s">
        <v>0</v>
      </c>
      <c r="G19" s="807" t="s">
        <v>0</v>
      </c>
      <c r="H19" s="807" t="s">
        <v>0</v>
      </c>
      <c r="I19" s="807" t="s">
        <v>0</v>
      </c>
      <c r="J19" s="807" t="s">
        <v>0</v>
      </c>
      <c r="K19" s="807" t="s">
        <v>0</v>
      </c>
      <c r="L19" s="808" t="s">
        <v>0</v>
      </c>
      <c r="M19" s="808" t="s">
        <v>0</v>
      </c>
      <c r="N19" s="807" t="s">
        <v>0</v>
      </c>
      <c r="O19" s="809" t="s">
        <v>0</v>
      </c>
      <c r="R19" s="161" t="s">
        <v>229</v>
      </c>
      <c r="S19" s="162">
        <f t="shared" si="0"/>
        <v>876</v>
      </c>
      <c r="T19" s="163">
        <f t="shared" si="1"/>
        <v>884</v>
      </c>
      <c r="U19" s="163" t="str">
        <f t="shared" si="2"/>
        <v>-</v>
      </c>
      <c r="V19" s="163" t="str">
        <f t="shared" si="3"/>
        <v>-</v>
      </c>
      <c r="W19" s="164" t="str">
        <f t="shared" si="4"/>
        <v>-</v>
      </c>
      <c r="X19" s="164" t="str">
        <f t="shared" si="5"/>
        <v>-</v>
      </c>
      <c r="Y19" s="164" t="str">
        <f t="shared" si="6"/>
        <v>-</v>
      </c>
      <c r="Z19" s="164" t="str">
        <f t="shared" si="7"/>
        <v>-</v>
      </c>
      <c r="AA19" s="164" t="str">
        <f t="shared" si="8"/>
        <v>-</v>
      </c>
      <c r="AB19" s="164" t="str">
        <f t="shared" si="9"/>
        <v>-</v>
      </c>
      <c r="AC19" s="166" t="str">
        <f t="shared" si="10"/>
        <v>-</v>
      </c>
      <c r="AD19" s="166" t="str">
        <f t="shared" si="11"/>
        <v>-</v>
      </c>
      <c r="AE19" s="164" t="str">
        <f t="shared" si="12"/>
        <v>-</v>
      </c>
      <c r="AF19" s="167" t="str">
        <f t="shared" si="13"/>
        <v>-</v>
      </c>
      <c r="AH19" s="159"/>
    </row>
    <row r="20" spans="1:34" ht="17.25" customHeight="1" x14ac:dyDescent="0.25">
      <c r="A20" s="161" t="s">
        <v>230</v>
      </c>
      <c r="B20" s="810" t="s">
        <v>0</v>
      </c>
      <c r="C20" s="801" t="s">
        <v>0</v>
      </c>
      <c r="D20" s="806">
        <v>969</v>
      </c>
      <c r="E20" s="806">
        <v>986</v>
      </c>
      <c r="F20" s="797">
        <v>1011</v>
      </c>
      <c r="G20" s="797">
        <v>1000</v>
      </c>
      <c r="H20" s="797">
        <v>1026</v>
      </c>
      <c r="I20" s="797">
        <v>1028</v>
      </c>
      <c r="J20" s="797">
        <v>1036</v>
      </c>
      <c r="K20" s="797">
        <v>1116</v>
      </c>
      <c r="L20" s="798">
        <v>1393</v>
      </c>
      <c r="M20" s="798">
        <v>1450</v>
      </c>
      <c r="N20" s="797">
        <v>1503</v>
      </c>
      <c r="O20" s="799">
        <v>2008</v>
      </c>
      <c r="R20" s="161" t="s">
        <v>230</v>
      </c>
      <c r="S20" s="168" t="str">
        <f t="shared" si="0"/>
        <v>-</v>
      </c>
      <c r="T20" s="163" t="str">
        <f t="shared" si="1"/>
        <v>-</v>
      </c>
      <c r="U20" s="163">
        <f t="shared" si="2"/>
        <v>969</v>
      </c>
      <c r="V20" s="163">
        <f t="shared" si="3"/>
        <v>986</v>
      </c>
      <c r="W20" s="164">
        <f t="shared" si="4"/>
        <v>1011</v>
      </c>
      <c r="X20" s="164">
        <f t="shared" si="5"/>
        <v>1000</v>
      </c>
      <c r="Y20" s="164">
        <f t="shared" si="6"/>
        <v>1026</v>
      </c>
      <c r="Z20" s="164">
        <f t="shared" si="7"/>
        <v>1028</v>
      </c>
      <c r="AA20" s="164">
        <f t="shared" si="8"/>
        <v>1036</v>
      </c>
      <c r="AB20" s="164">
        <f t="shared" si="9"/>
        <v>1116</v>
      </c>
      <c r="AC20" s="166">
        <f t="shared" si="10"/>
        <v>1393</v>
      </c>
      <c r="AD20" s="166">
        <f t="shared" si="11"/>
        <v>1450</v>
      </c>
      <c r="AE20" s="164">
        <f t="shared" si="12"/>
        <v>1503</v>
      </c>
      <c r="AF20" s="167">
        <f t="shared" si="13"/>
        <v>2008</v>
      </c>
      <c r="AH20" s="159"/>
    </row>
    <row r="21" spans="1:34" ht="17.25" customHeight="1" x14ac:dyDescent="0.25">
      <c r="A21" s="161" t="s">
        <v>231</v>
      </c>
      <c r="B21" s="795" t="s">
        <v>0</v>
      </c>
      <c r="C21" s="801" t="s">
        <v>0</v>
      </c>
      <c r="D21" s="801" t="s">
        <v>0</v>
      </c>
      <c r="E21" s="801" t="s">
        <v>0</v>
      </c>
      <c r="F21" s="797">
        <v>1011</v>
      </c>
      <c r="G21" s="807" t="s">
        <v>0</v>
      </c>
      <c r="H21" s="797">
        <v>1026</v>
      </c>
      <c r="I21" s="807" t="s">
        <v>0</v>
      </c>
      <c r="J21" s="797">
        <v>1036</v>
      </c>
      <c r="K21" s="797">
        <v>1116</v>
      </c>
      <c r="L21" s="808" t="s">
        <v>0</v>
      </c>
      <c r="M21" s="808" t="s">
        <v>0</v>
      </c>
      <c r="N21" s="797">
        <v>1503</v>
      </c>
      <c r="O21" s="809" t="s">
        <v>0</v>
      </c>
      <c r="R21" s="161" t="s">
        <v>231</v>
      </c>
      <c r="S21" s="162" t="str">
        <f t="shared" si="0"/>
        <v>-</v>
      </c>
      <c r="T21" s="163" t="str">
        <f t="shared" si="1"/>
        <v>-</v>
      </c>
      <c r="U21" s="163" t="str">
        <f t="shared" si="2"/>
        <v>-</v>
      </c>
      <c r="V21" s="163" t="str">
        <f t="shared" si="3"/>
        <v>-</v>
      </c>
      <c r="W21" s="164">
        <f t="shared" si="4"/>
        <v>1011</v>
      </c>
      <c r="X21" s="164" t="str">
        <f t="shared" si="5"/>
        <v>-</v>
      </c>
      <c r="Y21" s="164">
        <f t="shared" si="6"/>
        <v>1026</v>
      </c>
      <c r="Z21" s="164" t="str">
        <f t="shared" si="7"/>
        <v>-</v>
      </c>
      <c r="AA21" s="164">
        <f t="shared" si="8"/>
        <v>1036</v>
      </c>
      <c r="AB21" s="164">
        <f t="shared" si="9"/>
        <v>1116</v>
      </c>
      <c r="AC21" s="166" t="str">
        <f t="shared" si="10"/>
        <v>-</v>
      </c>
      <c r="AD21" s="166" t="str">
        <f t="shared" si="11"/>
        <v>-</v>
      </c>
      <c r="AE21" s="164">
        <f t="shared" si="12"/>
        <v>1503</v>
      </c>
      <c r="AF21" s="167" t="str">
        <f t="shared" si="13"/>
        <v>-</v>
      </c>
      <c r="AH21" s="159"/>
    </row>
    <row r="22" spans="1:34" ht="17.25" customHeight="1" x14ac:dyDescent="0.25">
      <c r="A22" s="160" t="s">
        <v>232</v>
      </c>
      <c r="B22" s="803">
        <v>1335</v>
      </c>
      <c r="C22" s="793">
        <v>1517</v>
      </c>
      <c r="D22" s="804" t="s">
        <v>0</v>
      </c>
      <c r="E22" s="804" t="s">
        <v>0</v>
      </c>
      <c r="F22" s="804" t="s">
        <v>0</v>
      </c>
      <c r="G22" s="804" t="s">
        <v>0</v>
      </c>
      <c r="H22" s="804" t="s">
        <v>0</v>
      </c>
      <c r="I22" s="804" t="s">
        <v>0</v>
      </c>
      <c r="J22" s="804" t="s">
        <v>0</v>
      </c>
      <c r="K22" s="804" t="s">
        <v>0</v>
      </c>
      <c r="L22" s="804" t="s">
        <v>0</v>
      </c>
      <c r="M22" s="804" t="s">
        <v>0</v>
      </c>
      <c r="N22" s="804" t="s">
        <v>0</v>
      </c>
      <c r="O22" s="811" t="s">
        <v>0</v>
      </c>
      <c r="R22" s="227" t="s">
        <v>232</v>
      </c>
      <c r="S22" s="228">
        <f t="shared" si="0"/>
        <v>1335</v>
      </c>
      <c r="T22" s="230">
        <f t="shared" si="1"/>
        <v>1517</v>
      </c>
      <c r="U22" s="230" t="str">
        <f t="shared" si="2"/>
        <v>-</v>
      </c>
      <c r="V22" s="230" t="str">
        <f t="shared" si="3"/>
        <v>-</v>
      </c>
      <c r="W22" s="230" t="str">
        <f t="shared" si="4"/>
        <v>-</v>
      </c>
      <c r="X22" s="230" t="str">
        <f t="shared" si="5"/>
        <v>-</v>
      </c>
      <c r="Y22" s="230" t="str">
        <f t="shared" si="6"/>
        <v>-</v>
      </c>
      <c r="Z22" s="230" t="str">
        <f t="shared" si="7"/>
        <v>-</v>
      </c>
      <c r="AA22" s="230" t="str">
        <f t="shared" si="8"/>
        <v>-</v>
      </c>
      <c r="AB22" s="230" t="str">
        <f t="shared" si="9"/>
        <v>-</v>
      </c>
      <c r="AC22" s="230" t="str">
        <f t="shared" si="10"/>
        <v>-</v>
      </c>
      <c r="AD22" s="230" t="str">
        <f t="shared" si="11"/>
        <v>-</v>
      </c>
      <c r="AE22" s="230" t="str">
        <f t="shared" si="12"/>
        <v>-</v>
      </c>
      <c r="AF22" s="231" t="str">
        <f t="shared" si="13"/>
        <v>-</v>
      </c>
      <c r="AH22" s="159"/>
    </row>
    <row r="23" spans="1:34" ht="17.25" customHeight="1" x14ac:dyDescent="0.25">
      <c r="A23" s="160" t="s">
        <v>233</v>
      </c>
      <c r="B23" s="802" t="s">
        <v>0</v>
      </c>
      <c r="C23" s="804"/>
      <c r="D23" s="793">
        <v>1621</v>
      </c>
      <c r="E23" s="793">
        <v>1632</v>
      </c>
      <c r="F23" s="793">
        <v>1670</v>
      </c>
      <c r="G23" s="793">
        <v>1639</v>
      </c>
      <c r="H23" s="793">
        <v>1678</v>
      </c>
      <c r="I23" s="793">
        <v>1688</v>
      </c>
      <c r="J23" s="793">
        <v>1729</v>
      </c>
      <c r="K23" s="793">
        <v>1885</v>
      </c>
      <c r="L23" s="793">
        <v>2857</v>
      </c>
      <c r="M23" s="793">
        <v>2948</v>
      </c>
      <c r="N23" s="793">
        <v>3017</v>
      </c>
      <c r="O23" s="794">
        <v>4188</v>
      </c>
      <c r="R23" s="227" t="s">
        <v>233</v>
      </c>
      <c r="S23" s="228" t="str">
        <f t="shared" si="0"/>
        <v>-</v>
      </c>
      <c r="T23" s="230">
        <f t="shared" si="1"/>
        <v>0</v>
      </c>
      <c r="U23" s="230">
        <f t="shared" si="2"/>
        <v>1621</v>
      </c>
      <c r="V23" s="230">
        <f t="shared" si="3"/>
        <v>1632</v>
      </c>
      <c r="W23" s="230">
        <f t="shared" si="4"/>
        <v>1670</v>
      </c>
      <c r="X23" s="230">
        <f t="shared" si="5"/>
        <v>1639</v>
      </c>
      <c r="Y23" s="230">
        <f t="shared" si="6"/>
        <v>1678</v>
      </c>
      <c r="Z23" s="230">
        <f t="shared" si="7"/>
        <v>1688</v>
      </c>
      <c r="AA23" s="230">
        <f t="shared" si="8"/>
        <v>1729</v>
      </c>
      <c r="AB23" s="230">
        <f t="shared" si="9"/>
        <v>1885</v>
      </c>
      <c r="AC23" s="230">
        <f t="shared" si="10"/>
        <v>2857</v>
      </c>
      <c r="AD23" s="230">
        <f t="shared" si="11"/>
        <v>2948</v>
      </c>
      <c r="AE23" s="230">
        <f t="shared" si="12"/>
        <v>3017</v>
      </c>
      <c r="AF23" s="231">
        <f t="shared" si="13"/>
        <v>4188</v>
      </c>
      <c r="AH23" s="159"/>
    </row>
    <row r="24" spans="1:34" ht="17.25" customHeight="1" x14ac:dyDescent="0.25">
      <c r="A24" s="161" t="s">
        <v>234</v>
      </c>
      <c r="B24" s="795" t="s">
        <v>0</v>
      </c>
      <c r="C24" s="796">
        <v>2116</v>
      </c>
      <c r="D24" s="796">
        <v>2502</v>
      </c>
      <c r="E24" s="796">
        <v>2513</v>
      </c>
      <c r="F24" s="807" t="s">
        <v>0</v>
      </c>
      <c r="G24" s="797">
        <v>2527</v>
      </c>
      <c r="H24" s="807" t="s">
        <v>0</v>
      </c>
      <c r="I24" s="797">
        <v>2715</v>
      </c>
      <c r="J24" s="807" t="s">
        <v>0</v>
      </c>
      <c r="K24" s="797">
        <v>3063</v>
      </c>
      <c r="L24" s="798">
        <v>4180</v>
      </c>
      <c r="M24" s="798">
        <v>4782</v>
      </c>
      <c r="N24" s="807" t="s">
        <v>0</v>
      </c>
      <c r="O24" s="799">
        <v>6784</v>
      </c>
      <c r="R24" s="161" t="s">
        <v>234</v>
      </c>
      <c r="S24" s="162" t="str">
        <f t="shared" si="0"/>
        <v>-</v>
      </c>
      <c r="T24" s="163">
        <f t="shared" si="1"/>
        <v>2116</v>
      </c>
      <c r="U24" s="163">
        <f t="shared" si="2"/>
        <v>2502</v>
      </c>
      <c r="V24" s="163">
        <f t="shared" si="3"/>
        <v>2513</v>
      </c>
      <c r="W24" s="164" t="str">
        <f t="shared" si="4"/>
        <v>-</v>
      </c>
      <c r="X24" s="164">
        <f t="shared" si="5"/>
        <v>2527</v>
      </c>
      <c r="Y24" s="164" t="str">
        <f t="shared" si="6"/>
        <v>-</v>
      </c>
      <c r="Z24" s="164">
        <f t="shared" si="7"/>
        <v>2715</v>
      </c>
      <c r="AA24" s="164" t="str">
        <f t="shared" si="8"/>
        <v>-</v>
      </c>
      <c r="AB24" s="164">
        <f t="shared" si="9"/>
        <v>3063</v>
      </c>
      <c r="AC24" s="166">
        <f t="shared" si="10"/>
        <v>4180</v>
      </c>
      <c r="AD24" s="166">
        <f t="shared" si="11"/>
        <v>4782</v>
      </c>
      <c r="AE24" s="164" t="str">
        <f t="shared" si="12"/>
        <v>-</v>
      </c>
      <c r="AF24" s="167">
        <f t="shared" si="13"/>
        <v>6784</v>
      </c>
      <c r="AH24" s="159"/>
    </row>
    <row r="25" spans="1:34" ht="17.25" customHeight="1" x14ac:dyDescent="0.25">
      <c r="A25" s="161" t="s">
        <v>235</v>
      </c>
      <c r="B25" s="800">
        <v>2384</v>
      </c>
      <c r="C25" s="796">
        <v>2670</v>
      </c>
      <c r="D25" s="796">
        <v>2989</v>
      </c>
      <c r="E25" s="801" t="s">
        <v>0</v>
      </c>
      <c r="F25" s="807" t="s">
        <v>0</v>
      </c>
      <c r="G25" s="807" t="s">
        <v>0</v>
      </c>
      <c r="H25" s="807" t="s">
        <v>0</v>
      </c>
      <c r="I25" s="812">
        <v>2859</v>
      </c>
      <c r="J25" s="807" t="s">
        <v>0</v>
      </c>
      <c r="K25" s="807" t="s">
        <v>0</v>
      </c>
      <c r="L25" s="808" t="s">
        <v>0</v>
      </c>
      <c r="M25" s="808" t="s">
        <v>0</v>
      </c>
      <c r="N25" s="807" t="s">
        <v>0</v>
      </c>
      <c r="O25" s="799">
        <v>9756</v>
      </c>
      <c r="R25" s="161" t="s">
        <v>235</v>
      </c>
      <c r="S25" s="162">
        <f t="shared" si="0"/>
        <v>2384</v>
      </c>
      <c r="T25" s="163">
        <f t="shared" si="1"/>
        <v>2670</v>
      </c>
      <c r="U25" s="163">
        <f t="shared" si="2"/>
        <v>2989</v>
      </c>
      <c r="V25" s="163" t="str">
        <f t="shared" si="3"/>
        <v>-</v>
      </c>
      <c r="W25" s="164" t="str">
        <f t="shared" si="4"/>
        <v>-</v>
      </c>
      <c r="X25" s="164" t="str">
        <f t="shared" si="5"/>
        <v>-</v>
      </c>
      <c r="Y25" s="164" t="str">
        <f t="shared" si="6"/>
        <v>-</v>
      </c>
      <c r="Z25" s="533">
        <f t="shared" si="7"/>
        <v>2859</v>
      </c>
      <c r="AA25" s="164" t="str">
        <f t="shared" si="8"/>
        <v>-</v>
      </c>
      <c r="AB25" s="164" t="str">
        <f t="shared" si="9"/>
        <v>-</v>
      </c>
      <c r="AC25" s="165" t="str">
        <f t="shared" si="10"/>
        <v>-</v>
      </c>
      <c r="AD25" s="166" t="str">
        <f t="shared" si="11"/>
        <v>-</v>
      </c>
      <c r="AE25" s="164" t="str">
        <f t="shared" si="12"/>
        <v>-</v>
      </c>
      <c r="AF25" s="167">
        <f t="shared" si="13"/>
        <v>9756</v>
      </c>
      <c r="AH25" s="159"/>
    </row>
    <row r="26" spans="1:34" ht="17.25" customHeight="1" x14ac:dyDescent="0.25">
      <c r="A26" s="161" t="s">
        <v>236</v>
      </c>
      <c r="B26" s="795" t="s">
        <v>0</v>
      </c>
      <c r="C26" s="801" t="s">
        <v>0</v>
      </c>
      <c r="D26" s="801" t="s">
        <v>0</v>
      </c>
      <c r="E26" s="796">
        <v>3473</v>
      </c>
      <c r="F26" s="797">
        <v>3537</v>
      </c>
      <c r="G26" s="797">
        <v>3507</v>
      </c>
      <c r="H26" s="797">
        <v>3572</v>
      </c>
      <c r="I26" s="797">
        <v>4180</v>
      </c>
      <c r="J26" s="797">
        <v>4227</v>
      </c>
      <c r="K26" s="797">
        <v>4753</v>
      </c>
      <c r="L26" s="798">
        <v>6499</v>
      </c>
      <c r="M26" s="798">
        <v>7207</v>
      </c>
      <c r="N26" s="797">
        <v>7338</v>
      </c>
      <c r="O26" s="799">
        <v>10029</v>
      </c>
      <c r="R26" s="161" t="s">
        <v>236</v>
      </c>
      <c r="S26" s="162" t="str">
        <f t="shared" si="0"/>
        <v>-</v>
      </c>
      <c r="T26" s="163" t="str">
        <f t="shared" si="1"/>
        <v>-</v>
      </c>
      <c r="U26" s="163" t="str">
        <f t="shared" si="2"/>
        <v>-</v>
      </c>
      <c r="V26" s="163">
        <f t="shared" si="3"/>
        <v>3473</v>
      </c>
      <c r="W26" s="164">
        <f t="shared" si="4"/>
        <v>3537</v>
      </c>
      <c r="X26" s="164">
        <f t="shared" si="5"/>
        <v>3507</v>
      </c>
      <c r="Y26" s="164">
        <f t="shared" si="6"/>
        <v>3572</v>
      </c>
      <c r="Z26" s="164">
        <f t="shared" si="7"/>
        <v>4180</v>
      </c>
      <c r="AA26" s="164">
        <f t="shared" si="8"/>
        <v>4227</v>
      </c>
      <c r="AB26" s="164">
        <f t="shared" si="9"/>
        <v>4753</v>
      </c>
      <c r="AC26" s="166">
        <f t="shared" si="10"/>
        <v>6499</v>
      </c>
      <c r="AD26" s="166">
        <f t="shared" si="11"/>
        <v>7207</v>
      </c>
      <c r="AE26" s="164">
        <f t="shared" si="12"/>
        <v>7338</v>
      </c>
      <c r="AF26" s="167">
        <f t="shared" si="13"/>
        <v>10029</v>
      </c>
      <c r="AH26" s="159"/>
    </row>
    <row r="27" spans="1:34" ht="17.25" customHeight="1" x14ac:dyDescent="0.25">
      <c r="A27" s="160" t="s">
        <v>237</v>
      </c>
      <c r="B27" s="802" t="s">
        <v>0</v>
      </c>
      <c r="C27" s="793">
        <v>1844</v>
      </c>
      <c r="D27" s="793">
        <v>1970</v>
      </c>
      <c r="E27" s="793">
        <v>1983</v>
      </c>
      <c r="F27" s="793">
        <v>2013</v>
      </c>
      <c r="G27" s="793">
        <v>1993</v>
      </c>
      <c r="H27" s="793">
        <v>2030</v>
      </c>
      <c r="I27" s="793">
        <v>2048</v>
      </c>
      <c r="J27" s="793">
        <v>2109</v>
      </c>
      <c r="K27" s="793">
        <v>2327</v>
      </c>
      <c r="L27" s="793">
        <v>2823</v>
      </c>
      <c r="M27" s="793">
        <v>3055</v>
      </c>
      <c r="N27" s="793">
        <v>3109</v>
      </c>
      <c r="O27" s="794">
        <v>3534</v>
      </c>
      <c r="R27" s="227" t="s">
        <v>237</v>
      </c>
      <c r="S27" s="228" t="str">
        <f t="shared" si="0"/>
        <v>-</v>
      </c>
      <c r="T27" s="230">
        <f t="shared" si="1"/>
        <v>1844</v>
      </c>
      <c r="U27" s="230">
        <f t="shared" si="2"/>
        <v>1970</v>
      </c>
      <c r="V27" s="230">
        <f t="shared" si="3"/>
        <v>1983</v>
      </c>
      <c r="W27" s="230">
        <f t="shared" si="4"/>
        <v>2013</v>
      </c>
      <c r="X27" s="230">
        <f t="shared" si="5"/>
        <v>1993</v>
      </c>
      <c r="Y27" s="230">
        <f t="shared" si="6"/>
        <v>2030</v>
      </c>
      <c r="Z27" s="230">
        <f t="shared" si="7"/>
        <v>2048</v>
      </c>
      <c r="AA27" s="230">
        <f t="shared" si="8"/>
        <v>2109</v>
      </c>
      <c r="AB27" s="230">
        <f t="shared" si="9"/>
        <v>2327</v>
      </c>
      <c r="AC27" s="230">
        <f t="shared" si="10"/>
        <v>2823</v>
      </c>
      <c r="AD27" s="230">
        <f t="shared" si="11"/>
        <v>3055</v>
      </c>
      <c r="AE27" s="230">
        <f t="shared" si="12"/>
        <v>3109</v>
      </c>
      <c r="AF27" s="231">
        <f t="shared" si="13"/>
        <v>3534</v>
      </c>
      <c r="AH27" s="159"/>
    </row>
    <row r="28" spans="1:34" ht="17.25" customHeight="1" x14ac:dyDescent="0.25">
      <c r="A28" s="160" t="s">
        <v>238</v>
      </c>
      <c r="B28" s="803">
        <v>1819</v>
      </c>
      <c r="C28" s="793">
        <v>2229</v>
      </c>
      <c r="D28" s="793">
        <v>2428</v>
      </c>
      <c r="E28" s="804" t="s">
        <v>0</v>
      </c>
      <c r="F28" s="793">
        <v>2486</v>
      </c>
      <c r="G28" s="804" t="s">
        <v>0</v>
      </c>
      <c r="H28" s="793">
        <v>2512</v>
      </c>
      <c r="I28" s="804" t="s">
        <v>0</v>
      </c>
      <c r="J28" s="793">
        <v>2553</v>
      </c>
      <c r="K28" s="793">
        <v>2871</v>
      </c>
      <c r="L28" s="804" t="s">
        <v>0</v>
      </c>
      <c r="M28" s="804" t="s">
        <v>0</v>
      </c>
      <c r="N28" s="793">
        <v>3737</v>
      </c>
      <c r="O28" s="794">
        <v>4605</v>
      </c>
      <c r="R28" s="227" t="s">
        <v>238</v>
      </c>
      <c r="S28" s="228">
        <f t="shared" si="0"/>
        <v>1819</v>
      </c>
      <c r="T28" s="230">
        <f t="shared" si="1"/>
        <v>2229</v>
      </c>
      <c r="U28" s="230">
        <f t="shared" si="2"/>
        <v>2428</v>
      </c>
      <c r="V28" s="230" t="str">
        <f t="shared" si="3"/>
        <v>-</v>
      </c>
      <c r="W28" s="230">
        <f t="shared" si="4"/>
        <v>2486</v>
      </c>
      <c r="X28" s="230" t="str">
        <f t="shared" si="5"/>
        <v>-</v>
      </c>
      <c r="Y28" s="230">
        <f t="shared" si="6"/>
        <v>2512</v>
      </c>
      <c r="Z28" s="230" t="str">
        <f t="shared" si="7"/>
        <v>-</v>
      </c>
      <c r="AA28" s="230">
        <f t="shared" si="8"/>
        <v>2553</v>
      </c>
      <c r="AB28" s="230">
        <f t="shared" si="9"/>
        <v>2871</v>
      </c>
      <c r="AC28" s="230" t="str">
        <f t="shared" si="10"/>
        <v>-</v>
      </c>
      <c r="AD28" s="230" t="str">
        <f t="shared" si="11"/>
        <v>-</v>
      </c>
      <c r="AE28" s="230">
        <f t="shared" si="12"/>
        <v>3737</v>
      </c>
      <c r="AF28" s="231">
        <f t="shared" si="13"/>
        <v>4605</v>
      </c>
      <c r="AH28" s="159"/>
    </row>
    <row r="29" spans="1:34" ht="17.25" customHeight="1" x14ac:dyDescent="0.25">
      <c r="A29" s="160" t="s">
        <v>239</v>
      </c>
      <c r="B29" s="802" t="s">
        <v>0</v>
      </c>
      <c r="C29" s="804"/>
      <c r="D29" s="804" t="s">
        <v>0</v>
      </c>
      <c r="E29" s="793">
        <v>2904</v>
      </c>
      <c r="F29" s="793">
        <v>2957</v>
      </c>
      <c r="G29" s="793">
        <v>2930</v>
      </c>
      <c r="H29" s="793">
        <v>3011</v>
      </c>
      <c r="I29" s="793">
        <v>3095</v>
      </c>
      <c r="J29" s="793">
        <v>3129</v>
      </c>
      <c r="K29" s="793">
        <v>3516</v>
      </c>
      <c r="L29" s="793">
        <v>4455</v>
      </c>
      <c r="M29" s="793">
        <v>4574</v>
      </c>
      <c r="N29" s="793">
        <v>4685</v>
      </c>
      <c r="O29" s="794">
        <v>7728</v>
      </c>
      <c r="R29" s="227" t="s">
        <v>239</v>
      </c>
      <c r="S29" s="228" t="str">
        <f t="shared" si="0"/>
        <v>-</v>
      </c>
      <c r="T29" s="230">
        <f t="shared" si="1"/>
        <v>0</v>
      </c>
      <c r="U29" s="230" t="str">
        <f t="shared" si="2"/>
        <v>-</v>
      </c>
      <c r="V29" s="230">
        <f t="shared" si="3"/>
        <v>2904</v>
      </c>
      <c r="W29" s="230">
        <f t="shared" si="4"/>
        <v>2957</v>
      </c>
      <c r="X29" s="230">
        <f t="shared" si="5"/>
        <v>2930</v>
      </c>
      <c r="Y29" s="230">
        <f t="shared" si="6"/>
        <v>3011</v>
      </c>
      <c r="Z29" s="230">
        <f t="shared" si="7"/>
        <v>3095</v>
      </c>
      <c r="AA29" s="230">
        <f t="shared" si="8"/>
        <v>3129</v>
      </c>
      <c r="AB29" s="230">
        <f t="shared" si="9"/>
        <v>3516</v>
      </c>
      <c r="AC29" s="230">
        <f t="shared" si="10"/>
        <v>4455</v>
      </c>
      <c r="AD29" s="230">
        <f t="shared" si="11"/>
        <v>4574</v>
      </c>
      <c r="AE29" s="230">
        <f t="shared" si="12"/>
        <v>4685</v>
      </c>
      <c r="AF29" s="231">
        <f t="shared" si="13"/>
        <v>7728</v>
      </c>
      <c r="AH29" s="159"/>
    </row>
    <row r="30" spans="1:34" ht="17.25" customHeight="1" x14ac:dyDescent="0.25">
      <c r="A30" s="169" t="s">
        <v>240</v>
      </c>
      <c r="B30" s="795" t="s">
        <v>0</v>
      </c>
      <c r="C30" s="801" t="s">
        <v>0</v>
      </c>
      <c r="D30" s="801" t="s">
        <v>0</v>
      </c>
      <c r="E30" s="796">
        <v>5361</v>
      </c>
      <c r="F30" s="807" t="s">
        <v>0</v>
      </c>
      <c r="G30" s="797">
        <v>5602</v>
      </c>
      <c r="H30" s="807" t="s">
        <v>0</v>
      </c>
      <c r="I30" s="797">
        <v>5740</v>
      </c>
      <c r="J30" s="807" t="s">
        <v>0</v>
      </c>
      <c r="K30" s="797">
        <v>6016</v>
      </c>
      <c r="L30" s="798">
        <v>6355</v>
      </c>
      <c r="M30" s="798">
        <v>6946</v>
      </c>
      <c r="N30" s="807" t="s">
        <v>0</v>
      </c>
      <c r="O30" s="809" t="s">
        <v>0</v>
      </c>
      <c r="R30" s="169" t="s">
        <v>240</v>
      </c>
      <c r="S30" s="162" t="str">
        <f t="shared" si="0"/>
        <v>-</v>
      </c>
      <c r="T30" s="163" t="str">
        <f t="shared" si="1"/>
        <v>-</v>
      </c>
      <c r="U30" s="163" t="str">
        <f t="shared" si="2"/>
        <v>-</v>
      </c>
      <c r="V30" s="163">
        <f t="shared" si="3"/>
        <v>5361</v>
      </c>
      <c r="W30" s="164" t="str">
        <f t="shared" si="4"/>
        <v>-</v>
      </c>
      <c r="X30" s="164">
        <f t="shared" si="5"/>
        <v>5602</v>
      </c>
      <c r="Y30" s="164" t="str">
        <f t="shared" si="6"/>
        <v>-</v>
      </c>
      <c r="Z30" s="164">
        <f t="shared" si="7"/>
        <v>5740</v>
      </c>
      <c r="AA30" s="164" t="str">
        <f t="shared" si="8"/>
        <v>-</v>
      </c>
      <c r="AB30" s="164">
        <f t="shared" si="9"/>
        <v>6016</v>
      </c>
      <c r="AC30" s="166">
        <f t="shared" si="10"/>
        <v>6355</v>
      </c>
      <c r="AD30" s="166">
        <f t="shared" si="11"/>
        <v>6946</v>
      </c>
      <c r="AE30" s="164" t="str">
        <f t="shared" si="12"/>
        <v>-</v>
      </c>
      <c r="AF30" s="167" t="str">
        <f t="shared" si="13"/>
        <v>-</v>
      </c>
      <c r="AH30" s="159"/>
    </row>
    <row r="31" spans="1:34" ht="17.25" customHeight="1" x14ac:dyDescent="0.25">
      <c r="A31" s="160" t="s">
        <v>241</v>
      </c>
      <c r="B31" s="802" t="s">
        <v>0</v>
      </c>
      <c r="C31" s="793">
        <v>1662</v>
      </c>
      <c r="D31" s="793">
        <v>1699</v>
      </c>
      <c r="E31" s="793">
        <v>1731</v>
      </c>
      <c r="F31" s="793">
        <v>1773</v>
      </c>
      <c r="G31" s="793">
        <v>1748</v>
      </c>
      <c r="H31" s="793">
        <v>1791</v>
      </c>
      <c r="I31" s="793">
        <v>1819</v>
      </c>
      <c r="J31" s="793">
        <v>1855</v>
      </c>
      <c r="K31" s="793">
        <v>1948</v>
      </c>
      <c r="L31" s="793">
        <v>2624</v>
      </c>
      <c r="M31" s="793">
        <v>2758</v>
      </c>
      <c r="N31" s="793">
        <v>2836</v>
      </c>
      <c r="O31" s="794">
        <v>3733</v>
      </c>
      <c r="R31" s="227" t="s">
        <v>241</v>
      </c>
      <c r="S31" s="228" t="str">
        <f t="shared" si="0"/>
        <v>-</v>
      </c>
      <c r="T31" s="230">
        <f t="shared" si="1"/>
        <v>1662</v>
      </c>
      <c r="U31" s="230">
        <f t="shared" si="2"/>
        <v>1699</v>
      </c>
      <c r="V31" s="230">
        <f t="shared" si="3"/>
        <v>1731</v>
      </c>
      <c r="W31" s="230">
        <f t="shared" si="4"/>
        <v>1773</v>
      </c>
      <c r="X31" s="230">
        <f t="shared" si="5"/>
        <v>1748</v>
      </c>
      <c r="Y31" s="230">
        <f t="shared" si="6"/>
        <v>1791</v>
      </c>
      <c r="Z31" s="230">
        <f t="shared" si="7"/>
        <v>1819</v>
      </c>
      <c r="AA31" s="230">
        <f t="shared" si="8"/>
        <v>1855</v>
      </c>
      <c r="AB31" s="230">
        <f t="shared" si="9"/>
        <v>1948</v>
      </c>
      <c r="AC31" s="230">
        <f t="shared" si="10"/>
        <v>2624</v>
      </c>
      <c r="AD31" s="230">
        <f t="shared" si="11"/>
        <v>2758</v>
      </c>
      <c r="AE31" s="230">
        <f t="shared" si="12"/>
        <v>2836</v>
      </c>
      <c r="AF31" s="231">
        <f t="shared" si="13"/>
        <v>3733</v>
      </c>
      <c r="AH31" s="159"/>
    </row>
    <row r="32" spans="1:34" ht="17.25" customHeight="1" x14ac:dyDescent="0.25">
      <c r="A32" s="160" t="s">
        <v>242</v>
      </c>
      <c r="B32" s="803">
        <v>1948</v>
      </c>
      <c r="C32" s="793">
        <v>2034</v>
      </c>
      <c r="D32" s="793">
        <v>2104</v>
      </c>
      <c r="E32" s="793">
        <v>2127</v>
      </c>
      <c r="F32" s="793">
        <v>2207</v>
      </c>
      <c r="G32" s="793">
        <v>2187</v>
      </c>
      <c r="H32" s="793">
        <v>2227</v>
      </c>
      <c r="I32" s="793">
        <v>2261</v>
      </c>
      <c r="J32" s="793">
        <v>2326</v>
      </c>
      <c r="K32" s="793">
        <v>2431</v>
      </c>
      <c r="L32" s="793">
        <v>3411</v>
      </c>
      <c r="M32" s="793">
        <v>3447</v>
      </c>
      <c r="N32" s="793">
        <v>3555</v>
      </c>
      <c r="O32" s="794">
        <v>4564</v>
      </c>
      <c r="R32" s="227" t="s">
        <v>242</v>
      </c>
      <c r="S32" s="228">
        <f t="shared" si="0"/>
        <v>1948</v>
      </c>
      <c r="T32" s="230">
        <f t="shared" si="1"/>
        <v>2034</v>
      </c>
      <c r="U32" s="230">
        <f t="shared" si="2"/>
        <v>2104</v>
      </c>
      <c r="V32" s="230">
        <f t="shared" si="3"/>
        <v>2127</v>
      </c>
      <c r="W32" s="230">
        <f t="shared" si="4"/>
        <v>2207</v>
      </c>
      <c r="X32" s="230">
        <f t="shared" si="5"/>
        <v>2187</v>
      </c>
      <c r="Y32" s="230">
        <f t="shared" si="6"/>
        <v>2227</v>
      </c>
      <c r="Z32" s="230">
        <f t="shared" si="7"/>
        <v>2261</v>
      </c>
      <c r="AA32" s="230">
        <f t="shared" si="8"/>
        <v>2326</v>
      </c>
      <c r="AB32" s="230">
        <f t="shared" si="9"/>
        <v>2431</v>
      </c>
      <c r="AC32" s="230">
        <f t="shared" si="10"/>
        <v>3411</v>
      </c>
      <c r="AD32" s="230">
        <f t="shared" si="11"/>
        <v>3447</v>
      </c>
      <c r="AE32" s="230">
        <f t="shared" si="12"/>
        <v>3555</v>
      </c>
      <c r="AF32" s="231">
        <f t="shared" si="13"/>
        <v>4564</v>
      </c>
      <c r="AH32" s="159"/>
    </row>
    <row r="33" spans="1:34" ht="17.25" customHeight="1" x14ac:dyDescent="0.25">
      <c r="A33" s="160" t="s">
        <v>243</v>
      </c>
      <c r="B33" s="802" t="s">
        <v>0</v>
      </c>
      <c r="C33" s="804" t="s">
        <v>0</v>
      </c>
      <c r="D33" s="804" t="s">
        <v>0</v>
      </c>
      <c r="E33" s="793">
        <v>2478</v>
      </c>
      <c r="F33" s="793">
        <v>2526</v>
      </c>
      <c r="G33" s="793">
        <v>2502</v>
      </c>
      <c r="H33" s="793">
        <v>2548</v>
      </c>
      <c r="I33" s="793">
        <v>2622</v>
      </c>
      <c r="J33" s="793">
        <v>2686</v>
      </c>
      <c r="K33" s="793">
        <v>2855</v>
      </c>
      <c r="L33" s="793">
        <v>3834</v>
      </c>
      <c r="M33" s="793">
        <v>4046</v>
      </c>
      <c r="N33" s="793">
        <v>4211</v>
      </c>
      <c r="O33" s="794">
        <v>5422</v>
      </c>
      <c r="R33" s="227" t="s">
        <v>243</v>
      </c>
      <c r="S33" s="228" t="str">
        <f t="shared" si="0"/>
        <v>-</v>
      </c>
      <c r="T33" s="230" t="str">
        <f t="shared" si="1"/>
        <v>-</v>
      </c>
      <c r="U33" s="230" t="str">
        <f t="shared" si="2"/>
        <v>-</v>
      </c>
      <c r="V33" s="230">
        <f t="shared" si="3"/>
        <v>2478</v>
      </c>
      <c r="W33" s="230">
        <f t="shared" si="4"/>
        <v>2526</v>
      </c>
      <c r="X33" s="230">
        <f t="shared" si="5"/>
        <v>2502</v>
      </c>
      <c r="Y33" s="230">
        <f t="shared" si="6"/>
        <v>2548</v>
      </c>
      <c r="Z33" s="230">
        <f t="shared" si="7"/>
        <v>2622</v>
      </c>
      <c r="AA33" s="230">
        <f t="shared" si="8"/>
        <v>2686</v>
      </c>
      <c r="AB33" s="230">
        <f t="shared" si="9"/>
        <v>2855</v>
      </c>
      <c r="AC33" s="230">
        <f t="shared" si="10"/>
        <v>3834</v>
      </c>
      <c r="AD33" s="230">
        <f t="shared" si="11"/>
        <v>4046</v>
      </c>
      <c r="AE33" s="230">
        <f t="shared" si="12"/>
        <v>4211</v>
      </c>
      <c r="AF33" s="231">
        <f t="shared" si="13"/>
        <v>5422</v>
      </c>
      <c r="AH33" s="159"/>
    </row>
    <row r="34" spans="1:34" ht="17.25" customHeight="1" x14ac:dyDescent="0.25">
      <c r="A34" s="161" t="s">
        <v>244</v>
      </c>
      <c r="B34" s="795" t="s">
        <v>0</v>
      </c>
      <c r="C34" s="801"/>
      <c r="D34" s="813">
        <v>541</v>
      </c>
      <c r="E34" s="813">
        <v>547</v>
      </c>
      <c r="F34" s="808" t="s">
        <v>0</v>
      </c>
      <c r="G34" s="813">
        <v>552</v>
      </c>
      <c r="H34" s="808" t="s">
        <v>0</v>
      </c>
      <c r="I34" s="813">
        <v>582</v>
      </c>
      <c r="J34" s="808" t="s">
        <v>0</v>
      </c>
      <c r="K34" s="814">
        <v>903</v>
      </c>
      <c r="L34" s="808" t="s">
        <v>0</v>
      </c>
      <c r="M34" s="808" t="s">
        <v>0</v>
      </c>
      <c r="N34" s="808" t="s">
        <v>0</v>
      </c>
      <c r="O34" s="799">
        <v>1034</v>
      </c>
      <c r="R34" s="161" t="s">
        <v>244</v>
      </c>
      <c r="S34" s="162" t="str">
        <f t="shared" si="0"/>
        <v>-</v>
      </c>
      <c r="T34" s="163">
        <f t="shared" si="1"/>
        <v>0</v>
      </c>
      <c r="U34" s="533">
        <f t="shared" si="2"/>
        <v>541</v>
      </c>
      <c r="V34" s="533">
        <f t="shared" si="3"/>
        <v>547</v>
      </c>
      <c r="W34" s="166" t="str">
        <f t="shared" si="4"/>
        <v>-</v>
      </c>
      <c r="X34" s="533">
        <f t="shared" si="5"/>
        <v>552</v>
      </c>
      <c r="Y34" s="166" t="str">
        <f t="shared" si="6"/>
        <v>-</v>
      </c>
      <c r="Z34" s="533">
        <f t="shared" si="7"/>
        <v>582</v>
      </c>
      <c r="AA34" s="166" t="str">
        <f t="shared" si="8"/>
        <v>-</v>
      </c>
      <c r="AB34" s="166">
        <f t="shared" si="9"/>
        <v>903</v>
      </c>
      <c r="AC34" s="166" t="str">
        <f t="shared" si="10"/>
        <v>-</v>
      </c>
      <c r="AD34" s="166" t="str">
        <f t="shared" si="11"/>
        <v>-</v>
      </c>
      <c r="AE34" s="166" t="str">
        <f t="shared" si="12"/>
        <v>-</v>
      </c>
      <c r="AF34" s="167">
        <f t="shared" si="13"/>
        <v>1034</v>
      </c>
      <c r="AH34" s="159"/>
    </row>
    <row r="35" spans="1:34" ht="17.25" customHeight="1" x14ac:dyDescent="0.25">
      <c r="A35" s="161" t="s">
        <v>245</v>
      </c>
      <c r="B35" s="795" t="s">
        <v>0</v>
      </c>
      <c r="C35" s="801" t="s">
        <v>0</v>
      </c>
      <c r="D35" s="801" t="s">
        <v>0</v>
      </c>
      <c r="E35" s="813">
        <v>575</v>
      </c>
      <c r="F35" s="801" t="s">
        <v>0</v>
      </c>
      <c r="G35" s="801" t="s">
        <v>0</v>
      </c>
      <c r="H35" s="801" t="s">
        <v>0</v>
      </c>
      <c r="I35" s="801" t="s">
        <v>0</v>
      </c>
      <c r="J35" s="801" t="s">
        <v>0</v>
      </c>
      <c r="K35" s="801" t="s">
        <v>0</v>
      </c>
      <c r="L35" s="801" t="s">
        <v>0</v>
      </c>
      <c r="M35" s="801" t="s">
        <v>0</v>
      </c>
      <c r="N35" s="801" t="s">
        <v>0</v>
      </c>
      <c r="O35" s="809" t="s">
        <v>0</v>
      </c>
      <c r="R35" s="161" t="s">
        <v>245</v>
      </c>
      <c r="S35" s="162" t="str">
        <f t="shared" si="0"/>
        <v>-</v>
      </c>
      <c r="T35" s="163" t="str">
        <f t="shared" si="1"/>
        <v>-</v>
      </c>
      <c r="U35" s="163" t="str">
        <f t="shared" si="2"/>
        <v>-</v>
      </c>
      <c r="V35" s="533">
        <f t="shared" si="3"/>
        <v>575</v>
      </c>
      <c r="W35" s="163" t="str">
        <f t="shared" si="4"/>
        <v>-</v>
      </c>
      <c r="X35" s="163" t="str">
        <f t="shared" si="5"/>
        <v>-</v>
      </c>
      <c r="Y35" s="163" t="str">
        <f t="shared" si="6"/>
        <v>-</v>
      </c>
      <c r="Z35" s="163" t="str">
        <f t="shared" si="7"/>
        <v>-</v>
      </c>
      <c r="AA35" s="163" t="str">
        <f t="shared" si="8"/>
        <v>-</v>
      </c>
      <c r="AB35" s="163" t="str">
        <f t="shared" si="9"/>
        <v>-</v>
      </c>
      <c r="AC35" s="163" t="str">
        <f t="shared" si="10"/>
        <v>-</v>
      </c>
      <c r="AD35" s="163" t="str">
        <f t="shared" si="11"/>
        <v>-</v>
      </c>
      <c r="AE35" s="163" t="str">
        <f t="shared" si="12"/>
        <v>-</v>
      </c>
      <c r="AF35" s="167" t="str">
        <f t="shared" si="13"/>
        <v>-</v>
      </c>
      <c r="AH35" s="159"/>
    </row>
    <row r="36" spans="1:34" ht="17.25" customHeight="1" x14ac:dyDescent="0.25">
      <c r="A36" s="161" t="s">
        <v>246</v>
      </c>
      <c r="B36" s="805">
        <v>839</v>
      </c>
      <c r="C36" s="806">
        <v>922</v>
      </c>
      <c r="D36" s="806">
        <v>972</v>
      </c>
      <c r="E36" s="801" t="s">
        <v>0</v>
      </c>
      <c r="F36" s="814">
        <v>983</v>
      </c>
      <c r="G36" s="808" t="s">
        <v>0</v>
      </c>
      <c r="H36" s="814">
        <v>989</v>
      </c>
      <c r="I36" s="808" t="s">
        <v>0</v>
      </c>
      <c r="J36" s="814">
        <v>994</v>
      </c>
      <c r="K36" s="798">
        <v>1068</v>
      </c>
      <c r="L36" s="815" t="s">
        <v>0</v>
      </c>
      <c r="M36" s="808" t="s">
        <v>0</v>
      </c>
      <c r="N36" s="797">
        <v>1571</v>
      </c>
      <c r="O36" s="799">
        <v>2019</v>
      </c>
      <c r="R36" s="161" t="s">
        <v>246</v>
      </c>
      <c r="S36" s="162">
        <f t="shared" si="0"/>
        <v>839</v>
      </c>
      <c r="T36" s="163">
        <f t="shared" si="1"/>
        <v>922</v>
      </c>
      <c r="U36" s="163">
        <f t="shared" si="2"/>
        <v>972</v>
      </c>
      <c r="V36" s="163" t="str">
        <f t="shared" si="3"/>
        <v>-</v>
      </c>
      <c r="W36" s="166">
        <f t="shared" si="4"/>
        <v>983</v>
      </c>
      <c r="X36" s="166" t="str">
        <f t="shared" si="5"/>
        <v>-</v>
      </c>
      <c r="Y36" s="166">
        <f t="shared" si="6"/>
        <v>989</v>
      </c>
      <c r="Z36" s="166" t="str">
        <f t="shared" si="7"/>
        <v>-</v>
      </c>
      <c r="AA36" s="166">
        <f t="shared" si="8"/>
        <v>994</v>
      </c>
      <c r="AB36" s="166">
        <f t="shared" si="9"/>
        <v>1068</v>
      </c>
      <c r="AC36" s="165" t="str">
        <f t="shared" si="10"/>
        <v>-</v>
      </c>
      <c r="AD36" s="166" t="str">
        <f t="shared" si="11"/>
        <v>-</v>
      </c>
      <c r="AE36" s="164">
        <f t="shared" si="12"/>
        <v>1571</v>
      </c>
      <c r="AF36" s="167">
        <f t="shared" si="13"/>
        <v>2019</v>
      </c>
      <c r="AH36" s="159"/>
    </row>
    <row r="37" spans="1:34" ht="17.25" customHeight="1" x14ac:dyDescent="0.25">
      <c r="A37" s="161" t="s">
        <v>247</v>
      </c>
      <c r="B37" s="795" t="s">
        <v>0</v>
      </c>
      <c r="C37" s="801" t="s">
        <v>0</v>
      </c>
      <c r="D37" s="801" t="s">
        <v>0</v>
      </c>
      <c r="E37" s="796">
        <v>1129</v>
      </c>
      <c r="F37" s="797">
        <v>1145</v>
      </c>
      <c r="G37" s="797">
        <v>1135</v>
      </c>
      <c r="H37" s="797">
        <v>1150</v>
      </c>
      <c r="I37" s="797">
        <v>1158</v>
      </c>
      <c r="J37" s="797">
        <v>1168</v>
      </c>
      <c r="K37" s="797">
        <v>1252</v>
      </c>
      <c r="L37" s="798">
        <v>1704</v>
      </c>
      <c r="M37" s="798">
        <v>1804</v>
      </c>
      <c r="N37" s="797">
        <v>1842</v>
      </c>
      <c r="O37" s="799">
        <v>2331</v>
      </c>
      <c r="R37" s="161" t="s">
        <v>247</v>
      </c>
      <c r="S37" s="162" t="str">
        <f t="shared" si="0"/>
        <v>-</v>
      </c>
      <c r="T37" s="163" t="str">
        <f t="shared" si="1"/>
        <v>-</v>
      </c>
      <c r="U37" s="163" t="str">
        <f t="shared" si="2"/>
        <v>-</v>
      </c>
      <c r="V37" s="163">
        <f t="shared" si="3"/>
        <v>1129</v>
      </c>
      <c r="W37" s="164">
        <f t="shared" si="4"/>
        <v>1145</v>
      </c>
      <c r="X37" s="164">
        <f t="shared" si="5"/>
        <v>1135</v>
      </c>
      <c r="Y37" s="164">
        <f t="shared" si="6"/>
        <v>1150</v>
      </c>
      <c r="Z37" s="164">
        <f t="shared" si="7"/>
        <v>1158</v>
      </c>
      <c r="AA37" s="164">
        <f t="shared" si="8"/>
        <v>1168</v>
      </c>
      <c r="AB37" s="164">
        <f t="shared" si="9"/>
        <v>1252</v>
      </c>
      <c r="AC37" s="166">
        <f t="shared" si="10"/>
        <v>1704</v>
      </c>
      <c r="AD37" s="166">
        <f t="shared" si="11"/>
        <v>1804</v>
      </c>
      <c r="AE37" s="164">
        <f t="shared" si="12"/>
        <v>1842</v>
      </c>
      <c r="AF37" s="167">
        <f t="shared" si="13"/>
        <v>2331</v>
      </c>
      <c r="AH37" s="159"/>
    </row>
    <row r="38" spans="1:34" ht="17.25" customHeight="1" x14ac:dyDescent="0.25">
      <c r="A38" s="160" t="s">
        <v>248</v>
      </c>
      <c r="B38" s="802" t="s">
        <v>0</v>
      </c>
      <c r="C38" s="793">
        <v>1165</v>
      </c>
      <c r="D38" s="793">
        <v>1192</v>
      </c>
      <c r="E38" s="793">
        <v>1218</v>
      </c>
      <c r="F38" s="793">
        <v>1241</v>
      </c>
      <c r="G38" s="793">
        <v>1228</v>
      </c>
      <c r="H38" s="793">
        <v>1252</v>
      </c>
      <c r="I38" s="793">
        <v>1258</v>
      </c>
      <c r="J38" s="793">
        <v>1279</v>
      </c>
      <c r="K38" s="793">
        <v>1344</v>
      </c>
      <c r="L38" s="793">
        <v>1752</v>
      </c>
      <c r="M38" s="793">
        <v>1959</v>
      </c>
      <c r="N38" s="793">
        <v>2015</v>
      </c>
      <c r="O38" s="816">
        <v>2357</v>
      </c>
      <c r="R38" s="227" t="s">
        <v>248</v>
      </c>
      <c r="S38" s="228" t="str">
        <f t="shared" si="0"/>
        <v>-</v>
      </c>
      <c r="T38" s="230">
        <f t="shared" si="1"/>
        <v>1165</v>
      </c>
      <c r="U38" s="230">
        <f t="shared" si="2"/>
        <v>1192</v>
      </c>
      <c r="V38" s="230">
        <f t="shared" si="3"/>
        <v>1218</v>
      </c>
      <c r="W38" s="230">
        <f t="shared" si="4"/>
        <v>1241</v>
      </c>
      <c r="X38" s="230">
        <f t="shared" si="5"/>
        <v>1228</v>
      </c>
      <c r="Y38" s="230">
        <f t="shared" si="6"/>
        <v>1252</v>
      </c>
      <c r="Z38" s="230">
        <f t="shared" si="7"/>
        <v>1258</v>
      </c>
      <c r="AA38" s="230">
        <f t="shared" si="8"/>
        <v>1279</v>
      </c>
      <c r="AB38" s="230">
        <f t="shared" si="9"/>
        <v>1344</v>
      </c>
      <c r="AC38" s="230">
        <f t="shared" si="10"/>
        <v>1752</v>
      </c>
      <c r="AD38" s="230">
        <f t="shared" si="11"/>
        <v>1959</v>
      </c>
      <c r="AE38" s="230">
        <f t="shared" si="12"/>
        <v>2015</v>
      </c>
      <c r="AF38" s="231">
        <f t="shared" si="13"/>
        <v>2357</v>
      </c>
      <c r="AH38" s="159"/>
    </row>
    <row r="39" spans="1:34" ht="17.25" customHeight="1" x14ac:dyDescent="0.25">
      <c r="A39" s="160" t="s">
        <v>249</v>
      </c>
      <c r="B39" s="803">
        <v>1236</v>
      </c>
      <c r="C39" s="793">
        <v>1409</v>
      </c>
      <c r="D39" s="793">
        <v>1477</v>
      </c>
      <c r="E39" s="793">
        <v>1487</v>
      </c>
      <c r="F39" s="793">
        <v>1520</v>
      </c>
      <c r="G39" s="793">
        <v>1494</v>
      </c>
      <c r="H39" s="793">
        <v>1529</v>
      </c>
      <c r="I39" s="793">
        <v>1535</v>
      </c>
      <c r="J39" s="793">
        <v>1565</v>
      </c>
      <c r="K39" s="793">
        <v>1637</v>
      </c>
      <c r="L39" s="793">
        <v>2209</v>
      </c>
      <c r="M39" s="793">
        <v>2321</v>
      </c>
      <c r="N39" s="793">
        <v>2394</v>
      </c>
      <c r="O39" s="794">
        <v>3102</v>
      </c>
      <c r="R39" s="227" t="s">
        <v>249</v>
      </c>
      <c r="S39" s="228">
        <f t="shared" si="0"/>
        <v>1236</v>
      </c>
      <c r="T39" s="230">
        <f t="shared" si="1"/>
        <v>1409</v>
      </c>
      <c r="U39" s="230">
        <f t="shared" si="2"/>
        <v>1477</v>
      </c>
      <c r="V39" s="230">
        <f t="shared" si="3"/>
        <v>1487</v>
      </c>
      <c r="W39" s="230">
        <f t="shared" si="4"/>
        <v>1520</v>
      </c>
      <c r="X39" s="230">
        <f t="shared" si="5"/>
        <v>1494</v>
      </c>
      <c r="Y39" s="230">
        <f t="shared" si="6"/>
        <v>1529</v>
      </c>
      <c r="Z39" s="230">
        <f t="shared" si="7"/>
        <v>1535</v>
      </c>
      <c r="AA39" s="230">
        <f t="shared" si="8"/>
        <v>1565</v>
      </c>
      <c r="AB39" s="230">
        <f t="shared" si="9"/>
        <v>1637</v>
      </c>
      <c r="AC39" s="230">
        <f t="shared" si="10"/>
        <v>2209</v>
      </c>
      <c r="AD39" s="230">
        <f t="shared" si="11"/>
        <v>2321</v>
      </c>
      <c r="AE39" s="230">
        <f t="shared" si="12"/>
        <v>2394</v>
      </c>
      <c r="AF39" s="231">
        <f t="shared" si="13"/>
        <v>3102</v>
      </c>
      <c r="AH39" s="159"/>
    </row>
    <row r="40" spans="1:34" ht="17.25" customHeight="1" x14ac:dyDescent="0.25">
      <c r="A40" s="160" t="s">
        <v>250</v>
      </c>
      <c r="B40" s="802" t="s">
        <v>0</v>
      </c>
      <c r="C40" s="804" t="s">
        <v>0</v>
      </c>
      <c r="D40" s="804" t="s">
        <v>0</v>
      </c>
      <c r="E40" s="793">
        <v>1710</v>
      </c>
      <c r="F40" s="793">
        <v>1759</v>
      </c>
      <c r="G40" s="793">
        <v>1727</v>
      </c>
      <c r="H40" s="793">
        <v>1775</v>
      </c>
      <c r="I40" s="793">
        <v>1786</v>
      </c>
      <c r="J40" s="793">
        <v>1793</v>
      </c>
      <c r="K40" s="793">
        <v>1948</v>
      </c>
      <c r="L40" s="793">
        <v>2618</v>
      </c>
      <c r="M40" s="793">
        <v>2712</v>
      </c>
      <c r="N40" s="793">
        <v>2788</v>
      </c>
      <c r="O40" s="794">
        <v>3548</v>
      </c>
      <c r="R40" s="227" t="s">
        <v>250</v>
      </c>
      <c r="S40" s="228" t="str">
        <f t="shared" si="0"/>
        <v>-</v>
      </c>
      <c r="T40" s="230" t="str">
        <f t="shared" si="1"/>
        <v>-</v>
      </c>
      <c r="U40" s="230" t="str">
        <f t="shared" si="2"/>
        <v>-</v>
      </c>
      <c r="V40" s="230">
        <f t="shared" si="3"/>
        <v>1710</v>
      </c>
      <c r="W40" s="230">
        <f t="shared" si="4"/>
        <v>1759</v>
      </c>
      <c r="X40" s="230">
        <f t="shared" si="5"/>
        <v>1727</v>
      </c>
      <c r="Y40" s="230">
        <f t="shared" si="6"/>
        <v>1775</v>
      </c>
      <c r="Z40" s="230">
        <f t="shared" si="7"/>
        <v>1786</v>
      </c>
      <c r="AA40" s="230">
        <f t="shared" si="8"/>
        <v>1793</v>
      </c>
      <c r="AB40" s="230">
        <f t="shared" si="9"/>
        <v>1948</v>
      </c>
      <c r="AC40" s="230">
        <f t="shared" si="10"/>
        <v>2618</v>
      </c>
      <c r="AD40" s="230">
        <f t="shared" si="11"/>
        <v>2712</v>
      </c>
      <c r="AE40" s="230">
        <f t="shared" si="12"/>
        <v>2788</v>
      </c>
      <c r="AF40" s="231">
        <f t="shared" si="13"/>
        <v>3548</v>
      </c>
      <c r="AH40" s="159"/>
    </row>
    <row r="41" spans="1:34" ht="17.25" customHeight="1" x14ac:dyDescent="0.25">
      <c r="A41" s="170" t="s">
        <v>251</v>
      </c>
      <c r="B41" s="795" t="s">
        <v>0</v>
      </c>
      <c r="C41" s="801" t="s">
        <v>0</v>
      </c>
      <c r="D41" s="807" t="s">
        <v>0</v>
      </c>
      <c r="E41" s="797">
        <v>1559</v>
      </c>
      <c r="F41" s="797">
        <v>1588</v>
      </c>
      <c r="G41" s="797">
        <v>1570</v>
      </c>
      <c r="H41" s="797">
        <v>1623</v>
      </c>
      <c r="I41" s="807" t="s">
        <v>0</v>
      </c>
      <c r="J41" s="807" t="s">
        <v>0</v>
      </c>
      <c r="K41" s="807" t="s">
        <v>0</v>
      </c>
      <c r="L41" s="808" t="s">
        <v>0</v>
      </c>
      <c r="M41" s="808" t="s">
        <v>0</v>
      </c>
      <c r="N41" s="808" t="s">
        <v>0</v>
      </c>
      <c r="O41" s="809" t="s">
        <v>0</v>
      </c>
      <c r="R41" s="170" t="s">
        <v>251</v>
      </c>
      <c r="S41" s="162" t="str">
        <f t="shared" si="0"/>
        <v>-</v>
      </c>
      <c r="T41" s="163" t="str">
        <f t="shared" si="1"/>
        <v>-</v>
      </c>
      <c r="U41" s="164" t="str">
        <f t="shared" si="2"/>
        <v>-</v>
      </c>
      <c r="V41" s="164">
        <f t="shared" si="3"/>
        <v>1559</v>
      </c>
      <c r="W41" s="164">
        <f t="shared" si="4"/>
        <v>1588</v>
      </c>
      <c r="X41" s="164">
        <f t="shared" si="5"/>
        <v>1570</v>
      </c>
      <c r="Y41" s="164">
        <f t="shared" si="6"/>
        <v>1623</v>
      </c>
      <c r="Z41" s="164" t="str">
        <f t="shared" si="7"/>
        <v>-</v>
      </c>
      <c r="AA41" s="164" t="str">
        <f t="shared" si="8"/>
        <v>-</v>
      </c>
      <c r="AB41" s="164" t="str">
        <f t="shared" si="9"/>
        <v>-</v>
      </c>
      <c r="AC41" s="166" t="str">
        <f t="shared" si="10"/>
        <v>-</v>
      </c>
      <c r="AD41" s="166" t="str">
        <f t="shared" si="11"/>
        <v>-</v>
      </c>
      <c r="AE41" s="166" t="str">
        <f t="shared" si="12"/>
        <v>-</v>
      </c>
      <c r="AF41" s="167" t="str">
        <f t="shared" si="13"/>
        <v>-</v>
      </c>
      <c r="AH41" s="159"/>
    </row>
    <row r="42" spans="1:34" ht="17.25" customHeight="1" x14ac:dyDescent="0.25">
      <c r="A42" s="160" t="s">
        <v>252</v>
      </c>
      <c r="B42" s="790">
        <v>253</v>
      </c>
      <c r="C42" s="792">
        <v>290</v>
      </c>
      <c r="D42" s="792">
        <v>327</v>
      </c>
      <c r="E42" s="792">
        <v>327</v>
      </c>
      <c r="F42" s="792">
        <v>369</v>
      </c>
      <c r="G42" s="792">
        <v>327</v>
      </c>
      <c r="H42" s="792">
        <v>369</v>
      </c>
      <c r="I42" s="792">
        <v>342</v>
      </c>
      <c r="J42" s="792">
        <v>369</v>
      </c>
      <c r="K42" s="792">
        <v>403</v>
      </c>
      <c r="L42" s="792">
        <v>442</v>
      </c>
      <c r="M42" s="792">
        <v>469</v>
      </c>
      <c r="N42" s="792">
        <v>530</v>
      </c>
      <c r="O42" s="817">
        <v>670</v>
      </c>
      <c r="R42" s="227" t="s">
        <v>252</v>
      </c>
      <c r="S42" s="228">
        <f t="shared" si="0"/>
        <v>253</v>
      </c>
      <c r="T42" s="230">
        <f t="shared" si="1"/>
        <v>290</v>
      </c>
      <c r="U42" s="230">
        <f t="shared" si="2"/>
        <v>327</v>
      </c>
      <c r="V42" s="230">
        <f t="shared" si="3"/>
        <v>327</v>
      </c>
      <c r="W42" s="230">
        <f t="shared" si="4"/>
        <v>369</v>
      </c>
      <c r="X42" s="230">
        <f t="shared" si="5"/>
        <v>327</v>
      </c>
      <c r="Y42" s="230">
        <f t="shared" si="6"/>
        <v>369</v>
      </c>
      <c r="Z42" s="230">
        <f t="shared" si="7"/>
        <v>342</v>
      </c>
      <c r="AA42" s="230">
        <f t="shared" si="8"/>
        <v>369</v>
      </c>
      <c r="AB42" s="230">
        <f t="shared" si="9"/>
        <v>403</v>
      </c>
      <c r="AC42" s="230">
        <f t="shared" si="10"/>
        <v>442</v>
      </c>
      <c r="AD42" s="230">
        <f t="shared" si="11"/>
        <v>469</v>
      </c>
      <c r="AE42" s="230">
        <f t="shared" si="12"/>
        <v>530</v>
      </c>
      <c r="AF42" s="232">
        <f t="shared" si="13"/>
        <v>670</v>
      </c>
      <c r="AH42" s="159"/>
    </row>
    <row r="43" spans="1:34" ht="17.25" customHeight="1" thickBot="1" x14ac:dyDescent="0.3">
      <c r="A43" s="171" t="s">
        <v>253</v>
      </c>
      <c r="B43" s="818">
        <v>378</v>
      </c>
      <c r="C43" s="819">
        <v>386</v>
      </c>
      <c r="D43" s="820">
        <v>426</v>
      </c>
      <c r="E43" s="820">
        <v>426</v>
      </c>
      <c r="F43" s="820">
        <v>466</v>
      </c>
      <c r="G43" s="820">
        <v>426</v>
      </c>
      <c r="H43" s="820">
        <v>466</v>
      </c>
      <c r="I43" s="820">
        <v>433</v>
      </c>
      <c r="J43" s="820">
        <v>466</v>
      </c>
      <c r="K43" s="820">
        <v>487</v>
      </c>
      <c r="L43" s="821">
        <v>571</v>
      </c>
      <c r="M43" s="821">
        <v>617</v>
      </c>
      <c r="N43" s="821">
        <v>646</v>
      </c>
      <c r="O43" s="822">
        <v>781</v>
      </c>
      <c r="R43" s="171" t="s">
        <v>564</v>
      </c>
      <c r="S43" s="172">
        <f t="shared" si="0"/>
        <v>378</v>
      </c>
      <c r="T43" s="173">
        <f t="shared" si="1"/>
        <v>386</v>
      </c>
      <c r="U43" s="174">
        <f t="shared" si="2"/>
        <v>426</v>
      </c>
      <c r="V43" s="174">
        <f t="shared" si="3"/>
        <v>426</v>
      </c>
      <c r="W43" s="174">
        <f t="shared" si="4"/>
        <v>466</v>
      </c>
      <c r="X43" s="174">
        <f t="shared" si="5"/>
        <v>426</v>
      </c>
      <c r="Y43" s="174">
        <f t="shared" si="6"/>
        <v>466</v>
      </c>
      <c r="Z43" s="174">
        <f t="shared" si="7"/>
        <v>433</v>
      </c>
      <c r="AA43" s="174">
        <f t="shared" si="8"/>
        <v>466</v>
      </c>
      <c r="AB43" s="174">
        <f t="shared" si="9"/>
        <v>487</v>
      </c>
      <c r="AC43" s="175">
        <f t="shared" si="10"/>
        <v>571</v>
      </c>
      <c r="AD43" s="175">
        <f t="shared" si="11"/>
        <v>617</v>
      </c>
      <c r="AE43" s="175">
        <f t="shared" si="12"/>
        <v>646</v>
      </c>
      <c r="AF43" s="176">
        <f t="shared" si="13"/>
        <v>781</v>
      </c>
      <c r="AH43" s="159"/>
    </row>
    <row r="45" spans="1:34" x14ac:dyDescent="0.25">
      <c r="A45" s="140" t="s">
        <v>57</v>
      </c>
      <c r="B45" s="140"/>
      <c r="C45" s="140"/>
      <c r="D45" s="136"/>
      <c r="E45" s="137"/>
      <c r="F45" s="140"/>
      <c r="G45" s="140"/>
      <c r="H45" s="140"/>
      <c r="J45" s="140"/>
      <c r="K45" s="140"/>
      <c r="L45" s="140"/>
      <c r="M45" s="140"/>
      <c r="N45" s="142"/>
      <c r="R45" s="140" t="s">
        <v>57</v>
      </c>
      <c r="S45" s="140"/>
      <c r="T45" s="140"/>
      <c r="U45" s="136"/>
      <c r="V45" s="233"/>
      <c r="W45" s="140"/>
      <c r="X45" s="140"/>
      <c r="Y45" s="140"/>
      <c r="AA45" s="140"/>
      <c r="AB45" s="140"/>
      <c r="AC45" s="140"/>
      <c r="AD45" s="140"/>
      <c r="AE45" s="142"/>
    </row>
    <row r="46" spans="1:34" x14ac:dyDescent="0.25">
      <c r="A46" s="145" t="s">
        <v>218</v>
      </c>
      <c r="B46" s="145"/>
      <c r="C46" s="145"/>
      <c r="D46" s="1190"/>
      <c r="E46" s="1191"/>
      <c r="F46" s="145"/>
      <c r="G46" s="145"/>
      <c r="H46" s="145"/>
      <c r="J46" s="146"/>
      <c r="K46" s="146"/>
      <c r="L46" s="146"/>
      <c r="M46" s="146"/>
      <c r="N46" s="7"/>
      <c r="R46" s="145" t="s">
        <v>218</v>
      </c>
      <c r="S46" s="145"/>
      <c r="T46" s="145"/>
      <c r="U46" s="1190"/>
      <c r="V46" s="1191"/>
      <c r="W46" s="145"/>
      <c r="X46" s="145"/>
      <c r="Y46" s="145"/>
      <c r="AA46" s="146"/>
      <c r="AB46" s="146"/>
      <c r="AC46" s="146"/>
      <c r="AD46" s="146"/>
      <c r="AE46" s="7"/>
    </row>
    <row r="47" spans="1:34" x14ac:dyDescent="0.25">
      <c r="A47" s="147" t="s">
        <v>254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R47" s="147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</row>
    <row r="48" spans="1:34" x14ac:dyDescent="0.25">
      <c r="A48" s="148" t="s">
        <v>21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R48" s="148" t="s">
        <v>21</v>
      </c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</row>
    <row r="49" spans="1:31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</row>
    <row r="50" spans="1:31" x14ac:dyDescent="0.25">
      <c r="A50" s="149" t="s">
        <v>12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R50" s="149" t="s">
        <v>12</v>
      </c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</row>
    <row r="51" spans="1:31" x14ac:dyDescent="0.25">
      <c r="A51" s="149" t="s">
        <v>14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R51" s="149" t="s">
        <v>14</v>
      </c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</row>
    <row r="52" spans="1:31" x14ac:dyDescent="0.25">
      <c r="A52" s="149" t="s">
        <v>15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R52" s="149" t="s">
        <v>15</v>
      </c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</row>
    <row r="53" spans="1:31" x14ac:dyDescent="0.25">
      <c r="A53" s="149" t="s">
        <v>16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R53" s="149" t="s">
        <v>16</v>
      </c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</row>
    <row r="54" spans="1:31" x14ac:dyDescent="0.25">
      <c r="A54" s="1194" t="s">
        <v>17</v>
      </c>
      <c r="B54" s="1194"/>
      <c r="C54" s="1194"/>
      <c r="D54" s="1194"/>
      <c r="E54" s="1194"/>
      <c r="F54" s="1194"/>
      <c r="G54" s="1194"/>
      <c r="H54" s="1194"/>
      <c r="I54" s="1194"/>
      <c r="J54" s="1194"/>
      <c r="K54" s="1194"/>
      <c r="L54" s="1194"/>
      <c r="M54" s="1194"/>
      <c r="N54" s="1194"/>
      <c r="R54" s="1194" t="s">
        <v>17</v>
      </c>
      <c r="S54" s="1194"/>
      <c r="T54" s="1194"/>
      <c r="U54" s="1194"/>
      <c r="V54" s="1194"/>
      <c r="W54" s="1194"/>
      <c r="X54" s="1194"/>
      <c r="Y54" s="1194"/>
      <c r="Z54" s="1194"/>
      <c r="AA54" s="1194"/>
      <c r="AB54" s="1194"/>
      <c r="AC54" s="1194"/>
      <c r="AD54" s="1194"/>
      <c r="AE54" s="1194"/>
    </row>
    <row r="55" spans="1:31" ht="28.5" customHeight="1" x14ac:dyDescent="0.25">
      <c r="A55" s="1189" t="s">
        <v>44</v>
      </c>
      <c r="B55" s="1189"/>
      <c r="C55" s="1189"/>
      <c r="D55" s="1189"/>
      <c r="E55" s="1189"/>
      <c r="F55" s="1189"/>
      <c r="G55" s="1189"/>
      <c r="H55" s="1189"/>
      <c r="I55" s="1189"/>
      <c r="J55" s="1189"/>
      <c r="K55" s="1189"/>
      <c r="L55" s="1189"/>
      <c r="M55" s="1189"/>
      <c r="N55" s="1189"/>
      <c r="R55" s="1189" t="s">
        <v>44</v>
      </c>
      <c r="S55" s="1189"/>
      <c r="T55" s="1189"/>
      <c r="U55" s="1189"/>
      <c r="V55" s="1189"/>
      <c r="W55" s="1189"/>
      <c r="X55" s="1189"/>
      <c r="Y55" s="1189"/>
      <c r="Z55" s="1189"/>
      <c r="AA55" s="1189"/>
      <c r="AB55" s="1189"/>
      <c r="AC55" s="1189"/>
      <c r="AD55" s="1189"/>
      <c r="AE55" s="1189"/>
    </row>
    <row r="56" spans="1:31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</row>
    <row r="57" spans="1:31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</row>
    <row r="58" spans="1:3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</row>
    <row r="59" spans="1:31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</row>
    <row r="60" spans="1:3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</row>
    <row r="61" spans="1:31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</row>
    <row r="62" spans="1:31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</row>
    <row r="63" spans="1:31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</row>
  </sheetData>
  <sheetProtection algorithmName="SHA-512" hashValue="7xQPHkOnarr3gDe7z/zWsuNDqjyKnJakomR+5OE4ZNB7xNQ5huGuLs+tC/pzEiujqJieaRr0kgNPpyjFxmYadA==" saltValue="KuvLq8v1hfpj9dcWlpT9JA==" spinCount="100000" sheet="1" objects="1" scenarios="1"/>
  <protectedRanges>
    <protectedRange sqref="D45:E46 U45:V46" name="Диапазон1_2_2_1_1_1"/>
  </protectedRanges>
  <mergeCells count="7">
    <mergeCell ref="A55:N55"/>
    <mergeCell ref="R55:AE55"/>
    <mergeCell ref="A8:O8"/>
    <mergeCell ref="D46:E46"/>
    <mergeCell ref="U46:V46"/>
    <mergeCell ref="A54:N54"/>
    <mergeCell ref="R54:AE54"/>
  </mergeCells>
  <pageMargins left="0.70866141732283472" right="0.70866141732283472" top="0.35433070866141736" bottom="0.15748031496062992" header="0.31496062992125984" footer="0.31496062992125984"/>
  <pageSetup paperSize="9" scale="5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16</vt:i4>
      </vt:variant>
    </vt:vector>
  </HeadingPairs>
  <TitlesOfParts>
    <vt:vector size="32" baseType="lpstr">
      <vt:lpstr>Установка скидки</vt:lpstr>
      <vt:lpstr>МЕДЬ</vt:lpstr>
      <vt:lpstr>Адаптеры</vt:lpstr>
      <vt:lpstr>Переходы</vt:lpstr>
      <vt:lpstr>Баки</vt:lpstr>
      <vt:lpstr>Комплектующие и хомуты</vt:lpstr>
      <vt:lpstr>Стеновые крепления</vt:lpstr>
      <vt:lpstr>Феррит Моно (430)</vt:lpstr>
      <vt:lpstr>Феррит Термо (430)</vt:lpstr>
      <vt:lpstr>СТАНДАРТ 30 (444)</vt:lpstr>
      <vt:lpstr>СТАНДАРТ 50 (304)</vt:lpstr>
      <vt:lpstr>ПРОМО 30 (316)</vt:lpstr>
      <vt:lpstr>ПРОМО 50 (316)</vt:lpstr>
      <vt:lpstr>ЭНЕРГО (310)</vt:lpstr>
      <vt:lpstr>Стандарт овал (304)</vt:lpstr>
      <vt:lpstr>Кровельный уплотнитель</vt:lpstr>
      <vt:lpstr>'Комплектующие и хомуты'!Заголовки_для_печати</vt:lpstr>
      <vt:lpstr>'Стеновые крепления'!Заголовки_для_печати</vt:lpstr>
      <vt:lpstr>Адаптеры!Область_печати</vt:lpstr>
      <vt:lpstr>Баки!Область_печати</vt:lpstr>
      <vt:lpstr>'Комплектующие и хомуты'!Область_печати</vt:lpstr>
      <vt:lpstr>'Кровельный уплотнитель'!Область_печати</vt:lpstr>
      <vt:lpstr>Переходы!Область_печати</vt:lpstr>
      <vt:lpstr>'ПРОМО 30 (316)'!Область_печати</vt:lpstr>
      <vt:lpstr>'ПРОМО 50 (316)'!Область_печати</vt:lpstr>
      <vt:lpstr>'СТАНДАРТ 30 (444)'!Область_печати</vt:lpstr>
      <vt:lpstr>'СТАНДАРТ 50 (304)'!Область_печати</vt:lpstr>
      <vt:lpstr>'Стандарт овал (304)'!Область_печати</vt:lpstr>
      <vt:lpstr>'Стеновые крепления'!Область_печати</vt:lpstr>
      <vt:lpstr>'Феррит Моно (430)'!Область_печати</vt:lpstr>
      <vt:lpstr>'Феррит Термо (430)'!Область_печати</vt:lpstr>
      <vt:lpstr>'ЭНЕРГО (310)'!Область_печати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Офис</cp:lastModifiedBy>
  <cp:lastPrinted>2021-09-27T09:46:03Z</cp:lastPrinted>
  <dcterms:created xsi:type="dcterms:W3CDTF">1996-10-08T23:32:33Z</dcterms:created>
  <dcterms:modified xsi:type="dcterms:W3CDTF">2022-10-20T13:37:30Z</dcterms:modified>
</cp:coreProperties>
</file>